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6230" windowHeight="8985" activeTab="2"/>
  </bookViews>
  <sheets>
    <sheet name="Кам_век" sheetId="1" r:id="rId1"/>
    <sheet name="A.D.W." sheetId="2" r:id="rId2"/>
    <sheet name="ЛСР" sheetId="3" r:id="rId3"/>
    <sheet name="Керамейя" sheetId="4" r:id="rId4"/>
    <sheet name="Забор" sheetId="5" r:id="rId5"/>
  </sheets>
  <externalReferences>
    <externalReference r:id="rId8"/>
  </externalReferences>
  <definedNames>
    <definedName name="ке">'[1]Тротуарный кирпич Lichterfeld'!$A$7</definedName>
    <definedName name="м">'ЛСР'!#REF!</definedName>
    <definedName name="_xlnm.Print_Area" localSheetId="4">'Забор'!$A$1:$V$54</definedName>
    <definedName name="_xlnm.Print_Area" localSheetId="0">'Кам_век'!$A$1:$I$51</definedName>
  </definedNames>
  <calcPr fullCalcOnLoad="1"/>
</workbook>
</file>

<file path=xl/sharedStrings.xml><?xml version="1.0" encoding="utf-8"?>
<sst xmlns="http://schemas.openxmlformats.org/spreadsheetml/2006/main" count="1092" uniqueCount="398">
  <si>
    <t xml:space="preserve">                                                                                   </t>
  </si>
  <si>
    <t>Цвет</t>
  </si>
  <si>
    <t>Размер, мм</t>
  </si>
  <si>
    <t>Кол-во в м2</t>
  </si>
  <si>
    <t>Цена за шт., у.е.</t>
  </si>
  <si>
    <t>Цена за м2,  у.е.</t>
  </si>
  <si>
    <t>200х100х40</t>
  </si>
  <si>
    <t>200х100х52</t>
  </si>
  <si>
    <t>240х118х52</t>
  </si>
  <si>
    <t>по запросу</t>
  </si>
  <si>
    <t>Наименование</t>
  </si>
  <si>
    <t>Марка</t>
  </si>
  <si>
    <t>Кол-во на поддоне</t>
  </si>
  <si>
    <t>Норма загр. а/м 20 т</t>
  </si>
  <si>
    <t>Цена, (руб./шт.)</t>
  </si>
  <si>
    <t>Размер (мм)</t>
  </si>
  <si>
    <t>1909</t>
  </si>
  <si>
    <t xml:space="preserve">Rot-nuanciert </t>
  </si>
  <si>
    <t>48 шт.</t>
  </si>
  <si>
    <t>0900</t>
  </si>
  <si>
    <t>200х100х45</t>
  </si>
  <si>
    <t>200х150х45</t>
  </si>
  <si>
    <t>32 шт.</t>
  </si>
  <si>
    <t>0901</t>
  </si>
  <si>
    <t>34 шт.</t>
  </si>
  <si>
    <t>0905</t>
  </si>
  <si>
    <t>0985</t>
  </si>
  <si>
    <t>200х200х52</t>
  </si>
  <si>
    <t>24 шт.</t>
  </si>
  <si>
    <t>200х150х52</t>
  </si>
  <si>
    <t>0902</t>
  </si>
  <si>
    <t>240х118х62</t>
  </si>
  <si>
    <t>0906</t>
  </si>
  <si>
    <t>200х100х62</t>
  </si>
  <si>
    <t>0980</t>
  </si>
  <si>
    <t>200х200х62</t>
  </si>
  <si>
    <t>200х150х62</t>
  </si>
  <si>
    <t>300х150х62</t>
  </si>
  <si>
    <t>20 шт.</t>
  </si>
  <si>
    <t>0904</t>
  </si>
  <si>
    <t>200х100х71</t>
  </si>
  <si>
    <t>0903</t>
  </si>
  <si>
    <t>240х118х71</t>
  </si>
  <si>
    <t>1919</t>
  </si>
  <si>
    <t>Braun-nuanciert</t>
  </si>
  <si>
    <t>0910</t>
  </si>
  <si>
    <t>0911</t>
  </si>
  <si>
    <t>0915</t>
  </si>
  <si>
    <t>0986</t>
  </si>
  <si>
    <t>0912</t>
  </si>
  <si>
    <t>0916</t>
  </si>
  <si>
    <t>0981</t>
  </si>
  <si>
    <t>0913</t>
  </si>
  <si>
    <t>0914</t>
  </si>
  <si>
    <t>1929</t>
  </si>
  <si>
    <t>Lederfarben-nuanciert</t>
  </si>
  <si>
    <t>0920</t>
  </si>
  <si>
    <t>0921</t>
  </si>
  <si>
    <t>0925</t>
  </si>
  <si>
    <t>0987</t>
  </si>
  <si>
    <t>0922</t>
  </si>
  <si>
    <t>0926</t>
  </si>
  <si>
    <t>0982</t>
  </si>
  <si>
    <t>0924</t>
  </si>
  <si>
    <t>0931</t>
  </si>
  <si>
    <t>Herbstlaub-geflammt</t>
  </si>
  <si>
    <t>0935</t>
  </si>
  <si>
    <t>0936</t>
  </si>
  <si>
    <t>0932</t>
  </si>
  <si>
    <t>0934</t>
  </si>
  <si>
    <t>1958</t>
  </si>
  <si>
    <t>Recker-bunt</t>
  </si>
  <si>
    <t>0950</t>
  </si>
  <si>
    <t>0955</t>
  </si>
  <si>
    <t>0988</t>
  </si>
  <si>
    <t>0956</t>
  </si>
  <si>
    <t>0983</t>
  </si>
  <si>
    <t>0954</t>
  </si>
  <si>
    <t>0961</t>
  </si>
  <si>
    <t>Eisenschmelz-bunt-geflammt</t>
  </si>
  <si>
    <t>0965</t>
  </si>
  <si>
    <t>0962</t>
  </si>
  <si>
    <t>0966</t>
  </si>
  <si>
    <t>1965</t>
  </si>
  <si>
    <t>0964</t>
  </si>
  <si>
    <t>0963</t>
  </si>
  <si>
    <t>0991</t>
  </si>
  <si>
    <t>Mitternachtblau</t>
  </si>
  <si>
    <t>0995</t>
  </si>
  <si>
    <t>0996</t>
  </si>
  <si>
    <t>1995</t>
  </si>
  <si>
    <t>0994</t>
  </si>
  <si>
    <t>0992</t>
  </si>
  <si>
    <t>0993</t>
  </si>
  <si>
    <t>200х118х71</t>
  </si>
  <si>
    <t>0970</t>
  </si>
  <si>
    <t>Heidebunt</t>
  </si>
  <si>
    <t>0975</t>
  </si>
  <si>
    <t>0984</t>
  </si>
  <si>
    <t>0976</t>
  </si>
  <si>
    <t>0974</t>
  </si>
  <si>
    <t>0941</t>
  </si>
  <si>
    <t>Altfarben-bunt-geflammt</t>
  </si>
  <si>
    <t>0945</t>
  </si>
  <si>
    <t>0942</t>
  </si>
  <si>
    <t>0946</t>
  </si>
  <si>
    <t>0944</t>
  </si>
  <si>
    <t>0943</t>
  </si>
  <si>
    <t>0825</t>
  </si>
  <si>
    <t>Antik gelb kohlebrand</t>
  </si>
  <si>
    <t>0865</t>
  </si>
  <si>
    <t>Opalblau-geflammt</t>
  </si>
  <si>
    <t>0861</t>
  </si>
  <si>
    <t>0855</t>
  </si>
  <si>
    <t>Ember (orange-gelb-Kohlebrand)</t>
  </si>
  <si>
    <t>0815</t>
  </si>
  <si>
    <t>Carbo (rot-bunt-Kohlebrand)</t>
  </si>
  <si>
    <t>0811</t>
  </si>
  <si>
    <t>0835</t>
  </si>
  <si>
    <t>Crème Weiss</t>
  </si>
  <si>
    <t>039901</t>
  </si>
  <si>
    <t>Sierra Nevada ( gelb bunt ohne Fase)</t>
  </si>
  <si>
    <t>38 шт.</t>
  </si>
  <si>
    <t>099911</t>
  </si>
  <si>
    <t>Feuerland rot-bunt mit Fase</t>
  </si>
  <si>
    <t>099901</t>
  </si>
  <si>
    <t>Feuerland rot -bunt ohne Fase</t>
  </si>
  <si>
    <t>0111</t>
  </si>
  <si>
    <t>200х78х52</t>
  </si>
  <si>
    <t>60 шт.</t>
  </si>
  <si>
    <t>0211</t>
  </si>
  <si>
    <t>240х78х52</t>
  </si>
  <si>
    <t>50 шт.</t>
  </si>
  <si>
    <t>5111</t>
  </si>
  <si>
    <t>6111</t>
  </si>
  <si>
    <t>6211</t>
  </si>
  <si>
    <t>9111</t>
  </si>
  <si>
    <t>9211</t>
  </si>
  <si>
    <t>Стоимость (у.е.)</t>
  </si>
  <si>
    <t>Все</t>
  </si>
  <si>
    <t>Плюс 0,14 у.е к стоимости кирпича</t>
  </si>
  <si>
    <t>Треугольный кирпич для прямоугольных мостовых</t>
  </si>
  <si>
    <t>1,25 у.е за шт.</t>
  </si>
  <si>
    <t>Треугольный кирпич для квадратных мостовых</t>
  </si>
  <si>
    <t>1,46 у.е за шт.</t>
  </si>
  <si>
    <t>Тротуарный клинкер с распорками</t>
  </si>
  <si>
    <t>По запросу</t>
  </si>
  <si>
    <t>0909</t>
  </si>
  <si>
    <t>Rot-nuanciert</t>
  </si>
  <si>
    <t>180х118/60х60х52</t>
  </si>
  <si>
    <t>45 шт.</t>
  </si>
  <si>
    <t>0958</t>
  </si>
  <si>
    <t xml:space="preserve">Recker-bunt </t>
  </si>
  <si>
    <t>0929</t>
  </si>
  <si>
    <t>0919</t>
  </si>
  <si>
    <t>240х118/60х60х52</t>
  </si>
  <si>
    <t>0939</t>
  </si>
  <si>
    <t>0969</t>
  </si>
  <si>
    <t>0999</t>
  </si>
  <si>
    <t>0957</t>
  </si>
  <si>
    <t>240х60/60х60х62</t>
  </si>
  <si>
    <t>68 шт.</t>
  </si>
  <si>
    <t>0959</t>
  </si>
  <si>
    <t>0843</t>
  </si>
  <si>
    <t>08400</t>
  </si>
  <si>
    <t>300х120х62</t>
  </si>
  <si>
    <t>08401</t>
  </si>
  <si>
    <t>08402</t>
  </si>
  <si>
    <t>08420</t>
  </si>
  <si>
    <t>240х200х62</t>
  </si>
  <si>
    <t>4 шт.</t>
  </si>
  <si>
    <t>08421</t>
  </si>
  <si>
    <t>08426</t>
  </si>
  <si>
    <t>0848</t>
  </si>
  <si>
    <t>200х105х45</t>
  </si>
  <si>
    <t>0846</t>
  </si>
  <si>
    <t>Rot nuanciert</t>
  </si>
  <si>
    <t>0849</t>
  </si>
  <si>
    <t>0841</t>
  </si>
  <si>
    <t>300х150х52</t>
  </si>
  <si>
    <t>0882</t>
  </si>
  <si>
    <t>240х115х113</t>
  </si>
  <si>
    <t>0891</t>
  </si>
  <si>
    <t>240х115х71</t>
  </si>
  <si>
    <t> БрукКЕРАМ Рубин (красный)</t>
  </si>
  <si>
    <t> БрукКЕРАМ Янтарь (желтый)</t>
  </si>
  <si>
    <t> БрукКЕРАМ Оникс (коричневый)</t>
  </si>
  <si>
    <t> БрукКЕРАМ Магма диабаз (коричнево-желтый меланж)</t>
  </si>
  <si>
    <t> БрукКЕРАМ Магма топаз (желто-коричневый меланж)</t>
  </si>
  <si>
    <t> БрукКЕРАМ Магма гранит (красно-коричневый меланж)</t>
  </si>
  <si>
    <t>Норма загрузки а/м 20 т (шт.)</t>
  </si>
  <si>
    <t>ТУ У В.2.7–26.4–34327895–001:2008 «Керамический клинкер для облицовки фасадов «БрукКЕРАМ» и мощения дорог «БрукКерам»</t>
  </si>
  <si>
    <r>
      <t>Предел прочности на сжатие, кгс/см</t>
    </r>
    <r>
      <rPr>
        <vertAlign val="superscript"/>
        <sz val="12"/>
        <color indexed="8"/>
        <rFont val="Arial"/>
        <family val="2"/>
      </rPr>
      <t>2</t>
    </r>
  </si>
  <si>
    <t>М 650 </t>
  </si>
  <si>
    <t>Морозостойкость, циклов</t>
  </si>
  <si>
    <t>F 250</t>
  </si>
  <si>
    <t>Водопоглощение, %</t>
  </si>
  <si>
    <t>до 2%</t>
  </si>
  <si>
    <t>Коэффициент истираемости поверхности, г/см2</t>
  </si>
  <si>
    <t>до 0,25</t>
  </si>
  <si>
    <t>Вес брусчатки, кг</t>
  </si>
  <si>
    <t>Количество брусчатки на поддоне 1,0 м × 1,0 м шт.</t>
  </si>
  <si>
    <t>Вес поддона с кирпичом брутто, кг</t>
  </si>
  <si>
    <t> Цена учитывает стоимость тары, упаковки, погрузки на автотранспорт и доставки до объекта в г. Киров.</t>
  </si>
  <si>
    <t>www.Klinker43.ru</t>
  </si>
  <si>
    <t> Серия: БрукКЕРАМ - однотонная брусчатка</t>
  </si>
  <si>
    <t> Серия: БрукКЕРАМ Магма - брусчатка меланжевых цветов</t>
  </si>
  <si>
    <t>Цена  руб. за 1 м кв.</t>
  </si>
  <si>
    <r>
      <t>КЛИНКЕРНАЯ БРУСЧАТКА</t>
    </r>
    <r>
      <rPr>
        <b/>
        <sz val="11"/>
        <rFont val="Arial Cyr"/>
        <family val="2"/>
      </rPr>
      <t xml:space="preserve"> 200х100х45 мм с гладкой поверхностью</t>
    </r>
  </si>
  <si>
    <t>Кирпич отпускается на невозвратных поддонах, упакованных термоусадочной  плёнкой</t>
  </si>
  <si>
    <t xml:space="preserve">Отгрузка со склада: Московская область, г. Павловский Посад, Пушкинский пер., 6/2. </t>
  </si>
  <si>
    <t>Цены действуют при условии полной загрузке автомобиля</t>
  </si>
  <si>
    <t>Клинкер тротуарный красный классик «ЛОНДОН»</t>
  </si>
  <si>
    <t>200х100х50</t>
  </si>
  <si>
    <t>М 450</t>
  </si>
  <si>
    <t>Клинкер тротуарный Темно-красный классик «ЭДИНБУРГ»</t>
  </si>
  <si>
    <t>Клинкер тротуарный Коричневый КЛАССИК «МЮНХЕН»</t>
  </si>
  <si>
    <t>Клинкер тротуарный Соломенный классик «БАРСЕЛОНА»</t>
  </si>
  <si>
    <t>Клинкер тротуарный белый классик «ВЕНЕЦИЯ»</t>
  </si>
  <si>
    <t>Прайс-лист на клинкерный тротуарный кирпич</t>
  </si>
  <si>
    <t>Клинкер тротуарный Кремовый классик «ПАРИЖ»</t>
  </si>
  <si>
    <t>ОГРАЖДЕНИЯ</t>
  </si>
  <si>
    <t>Размеры/Цвета</t>
  </si>
  <si>
    <t>Керамическая шляпа
310x310x80</t>
  </si>
  <si>
    <t>Керамическая шляпа
310x445x90</t>
  </si>
  <si>
    <t>Керамическая шляпа
445x445x90</t>
  </si>
  <si>
    <t>Керамическая шляпа
445x585x106</t>
  </si>
  <si>
    <t>Керамическая шляпа Royal
445x445x250</t>
  </si>
  <si>
    <t>сорт I</t>
  </si>
  <si>
    <t>сорт II</t>
  </si>
  <si>
    <t>цена евро за 1 шт.</t>
  </si>
  <si>
    <t>Рубиновый красный (01)</t>
  </si>
  <si>
    <t xml:space="preserve"> -</t>
  </si>
  <si>
    <t>Корничневый натура (03)</t>
  </si>
  <si>
    <t>Коричневый (03)</t>
  </si>
  <si>
    <t>Дикое вино (04)</t>
  </si>
  <si>
    <t>Таинственный сад (05)</t>
  </si>
  <si>
    <t>Нота цинамона (06)</t>
  </si>
  <si>
    <t xml:space="preserve">Кармазыновый остров (07) </t>
  </si>
  <si>
    <t xml:space="preserve">Кармазиновый остров (07) </t>
  </si>
  <si>
    <t>Полярная ночь (08)</t>
  </si>
  <si>
    <t>Пустынная роза (10)</t>
  </si>
  <si>
    <t>Пустынная роза тон (11)</t>
  </si>
  <si>
    <t>Вишневый сад (16)</t>
  </si>
  <si>
    <t>Ониксовый черный (17)</t>
  </si>
  <si>
    <t xml:space="preserve">Профильный кирпич
180/120x100x58 </t>
  </si>
  <si>
    <t xml:space="preserve">Полнотелый профильный кирпич
180/120x65x58 </t>
  </si>
  <si>
    <t xml:space="preserve">Профильный кирпич
310/250x100x78 </t>
  </si>
  <si>
    <t xml:space="preserve">Полнотелый профильный кирпич
310/250x65x78 </t>
  </si>
  <si>
    <t>Отделочная плитка
79x250x42</t>
  </si>
  <si>
    <t>Вставка для шляп
445x250x90</t>
  </si>
  <si>
    <t xml:space="preserve">Кпрничневый глазурованный (02) </t>
  </si>
  <si>
    <t xml:space="preserve">Коричневый глазурованный (02) </t>
  </si>
  <si>
    <t>Коричневый натура (03)</t>
  </si>
  <si>
    <t xml:space="preserve"> - </t>
  </si>
  <si>
    <t>Таинственный сад  (05)</t>
  </si>
  <si>
    <r>
      <rPr>
        <i/>
        <sz val="11"/>
        <rFont val="Calibri"/>
        <family val="2"/>
      </rPr>
      <t>Представленные цены это цены для профильных кирпичи остроуголных и закругленных</t>
    </r>
  </si>
  <si>
    <r>
      <rPr>
        <i/>
        <sz val="11"/>
        <rFont val="Calibri"/>
        <family val="2"/>
      </rPr>
      <t xml:space="preserve">Профильный кирпич Пустынная роза (10) и Пустынная роза тон (11) доступный </t>
    </r>
    <r>
      <rPr>
        <i/>
        <u val="single"/>
        <sz val="11"/>
        <rFont val="Calibri"/>
        <family val="2"/>
      </rPr>
      <t>только</t>
    </r>
    <r>
      <rPr>
        <i/>
        <sz val="11"/>
        <rFont val="Calibri"/>
        <family val="2"/>
      </rPr>
      <t xml:space="preserve"> в закругленной версии.  Доступность остальных цветов в закругленной версии - информация в Бюро Обслуживания </t>
    </r>
    <r>
      <rPr>
        <i/>
        <sz val="11"/>
        <color indexed="8"/>
        <rFont val="Calibri"/>
        <family val="2"/>
      </rPr>
      <t>Клиента</t>
    </r>
  </si>
  <si>
    <r>
      <rPr>
        <i/>
        <sz val="11"/>
        <rFont val="Calibri"/>
        <family val="2"/>
      </rPr>
      <t xml:space="preserve">Профильный кирпич Пустынная роза (10) и Пустынная роза тон (11) доступный </t>
    </r>
    <r>
      <rPr>
        <i/>
        <u val="single"/>
        <sz val="11"/>
        <rFont val="Calibri"/>
        <family val="2"/>
      </rPr>
      <t>только</t>
    </r>
    <r>
      <rPr>
        <i/>
        <sz val="11"/>
        <rFont val="Calibri"/>
        <family val="2"/>
      </rPr>
      <t xml:space="preserve"> в закругленной версии.  </t>
    </r>
  </si>
  <si>
    <t>Доступность остальных цветов в закругленной версии - информация в Бюро Обслуживания Клиента</t>
  </si>
  <si>
    <t>ПОДОКОННИКИ</t>
  </si>
  <si>
    <t>Плитка для подоконников
150x120x15</t>
  </si>
  <si>
    <t>Плитка для подоконников
200x120x15</t>
  </si>
  <si>
    <t>Плитка для подоконников
220x120x15</t>
  </si>
  <si>
    <t>Плитка для подоконников
245x120x15</t>
  </si>
  <si>
    <t>Плитка для подоконников
280x120x15</t>
  </si>
  <si>
    <t>Плитка для подоконников
310x120x15</t>
  </si>
  <si>
    <t>Плитка для подоконников
350x120x15</t>
  </si>
  <si>
    <t>Цены указаны на складе в Мск, доставка до объекта в г. Киров рассчитывается индивидуально для конкретного заказа</t>
  </si>
  <si>
    <r>
      <t>Розничный прайс-лист на тротуарный кирпич</t>
    </r>
    <r>
      <rPr>
        <b/>
        <sz val="14"/>
        <color indexed="10"/>
        <rFont val="Calibri"/>
        <family val="2"/>
      </rPr>
      <t xml:space="preserve"> «ABC-Klinkergruppe»</t>
    </r>
    <r>
      <rPr>
        <b/>
        <sz val="14"/>
        <color indexed="12"/>
        <rFont val="Calibri"/>
        <family val="2"/>
      </rPr>
      <t xml:space="preserve"> </t>
    </r>
  </si>
  <si>
    <t>действителен с 12.05.2014 г.</t>
  </si>
  <si>
    <t xml:space="preserve">Рядовой тротуарный кирпич </t>
  </si>
  <si>
    <t>Арт ФК</t>
  </si>
  <si>
    <t>Арт завод</t>
  </si>
  <si>
    <t>Кол-во шт. на пал.</t>
  </si>
  <si>
    <t xml:space="preserve">Вес шт., кг </t>
  </si>
  <si>
    <t>склад</t>
  </si>
  <si>
    <t>1939</t>
  </si>
  <si>
    <t>0930</t>
  </si>
  <si>
    <t>9306</t>
  </si>
  <si>
    <t>Herbstlaub-hell</t>
  </si>
  <si>
    <t>1619</t>
  </si>
  <si>
    <t>Lübeck braun-blau-geflammt</t>
  </si>
  <si>
    <t>Новинка 2014 года - Ригельный тротуарный кирпич</t>
  </si>
  <si>
    <t>новинка</t>
  </si>
  <si>
    <t>Gotland blau-braun Schmolz</t>
  </si>
  <si>
    <t>292х71х52</t>
  </si>
  <si>
    <t>47 шт.</t>
  </si>
  <si>
    <t>292х71х71</t>
  </si>
  <si>
    <t>Malmö blau-bunt schmolz</t>
  </si>
  <si>
    <t>Kopenhagen gelb-Kohlebrand</t>
  </si>
  <si>
    <t>292x71x71</t>
  </si>
  <si>
    <t>Рядовой тротуарный кирпич</t>
  </si>
  <si>
    <t>0620</t>
  </si>
  <si>
    <t>Danzig dunkelrot-anthrazit</t>
  </si>
  <si>
    <t>0625</t>
  </si>
  <si>
    <t>0640</t>
  </si>
  <si>
    <t>Dormagen karminrot-grau-bunt</t>
  </si>
  <si>
    <t>0645</t>
  </si>
  <si>
    <t>Herbstlaub hell</t>
  </si>
  <si>
    <t>9356</t>
  </si>
  <si>
    <t>8257</t>
  </si>
  <si>
    <t>215х105х52</t>
  </si>
  <si>
    <t>46 шт.</t>
  </si>
  <si>
    <t>8210</t>
  </si>
  <si>
    <t>1639</t>
  </si>
  <si>
    <t>Atlantis antrazit-silbergrau</t>
  </si>
  <si>
    <t>0630</t>
  </si>
  <si>
    <t>0635</t>
  </si>
  <si>
    <t>0670</t>
  </si>
  <si>
    <t>Berlin blau-anthrazit</t>
  </si>
  <si>
    <t>0675</t>
  </si>
  <si>
    <t>1970</t>
  </si>
  <si>
    <t>1669</t>
  </si>
  <si>
    <t>Köln rot-geflammt</t>
  </si>
  <si>
    <t>0695</t>
  </si>
  <si>
    <t>0690</t>
  </si>
  <si>
    <t>0610</t>
  </si>
  <si>
    <t>0615</t>
  </si>
  <si>
    <t>0660</t>
  </si>
  <si>
    <t>Potsdam blau-anthrazit-bunt</t>
  </si>
  <si>
    <t>0665</t>
  </si>
  <si>
    <t>0710</t>
  </si>
  <si>
    <t>Wismar blau-braun-bunt</t>
  </si>
  <si>
    <t>0715</t>
  </si>
  <si>
    <t>1950</t>
  </si>
  <si>
    <t>1900</t>
  </si>
  <si>
    <t>0790</t>
  </si>
  <si>
    <t xml:space="preserve">Schieferschwarz </t>
  </si>
  <si>
    <t>0795</t>
  </si>
  <si>
    <t>0890</t>
  </si>
  <si>
    <t xml:space="preserve">Schwarz Braun </t>
  </si>
  <si>
    <t>1000890/1</t>
  </si>
  <si>
    <t>1899</t>
  </si>
  <si>
    <t>0895</t>
  </si>
  <si>
    <t>Специальные размеры</t>
  </si>
  <si>
    <t>Тип</t>
  </si>
  <si>
    <t>Половинчатый кирпич, производится двух типов:</t>
  </si>
  <si>
    <t>- mittig vorgekerbt- кирпич с фаской посередине (производится только в толщине 52 мм, не производятся цвета - Recker Bunt, Heidebunt)</t>
  </si>
  <si>
    <t xml:space="preserve"> geschnitten - кирпич порезанный на две части (производится для любых цветов и толщин)</t>
  </si>
  <si>
    <t>Тротуарный кирпич WF-формата</t>
  </si>
  <si>
    <t>1000399</t>
  </si>
  <si>
    <t>225х112х52</t>
  </si>
  <si>
    <t>Кирпич для травы</t>
  </si>
  <si>
    <t>Кирпич – брусчатка (делится на 8 частей)</t>
  </si>
  <si>
    <t>Кирпич мозаичный (делится на 4 части)</t>
  </si>
  <si>
    <t>Кирпич Аква-Транзит</t>
  </si>
  <si>
    <t>Кирпич с выемкой</t>
  </si>
  <si>
    <t>-</t>
  </si>
  <si>
    <t>Бордюрный кирпич</t>
  </si>
  <si>
    <t>Кирпич закругленный</t>
  </si>
  <si>
    <t xml:space="preserve">Все цены указаны в у.е. </t>
  </si>
  <si>
    <t>У.Е. равно 1 ЕВРО в рублях по курсу ЦБ РФ на день оплаты.</t>
  </si>
  <si>
    <t>Вес 1 м2</t>
  </si>
  <si>
    <t>шт. в 1 м2</t>
  </si>
  <si>
    <t>м2 на поддоне</t>
  </si>
  <si>
    <t>шт. на поддоне</t>
  </si>
  <si>
    <t>Вид продукции</t>
  </si>
  <si>
    <t>Цена в Кирове</t>
  </si>
  <si>
    <t>Кирпичик 
60 мм</t>
  </si>
  <si>
    <t>серая</t>
  </si>
  <si>
    <t>200×100×40</t>
  </si>
  <si>
    <t xml:space="preserve">Standard </t>
  </si>
  <si>
    <t>Nature</t>
  </si>
  <si>
    <t>Color mix * (гладкая фактура)</t>
  </si>
  <si>
    <t>200×100×60</t>
  </si>
  <si>
    <t>Color mix (гладкая фактура)</t>
  </si>
  <si>
    <t>Stone base</t>
  </si>
  <si>
    <t>Классико</t>
  </si>
  <si>
    <t>172×115×60</t>
  </si>
  <si>
    <t>115×115×60</t>
  </si>
  <si>
    <t>57×115×60</t>
  </si>
  <si>
    <t>Старый город</t>
  </si>
  <si>
    <t>100×160×60</t>
  </si>
  <si>
    <t>160×160×60</t>
  </si>
  <si>
    <t>260×160×60</t>
  </si>
  <si>
    <t xml:space="preserve">Бельпассо Премио </t>
  </si>
  <si>
    <t>150×150×60</t>
  </si>
  <si>
    <t>Color Mix (гладкая фактура)</t>
  </si>
  <si>
    <t>225×150×60</t>
  </si>
  <si>
    <t>Stone Top (Базальт,Гранит,Мрамор)</t>
  </si>
  <si>
    <t>450×225×60</t>
  </si>
  <si>
    <t>Stone Top (Травертин)</t>
  </si>
  <si>
    <t>Урбан</t>
  </si>
  <si>
    <t>600×600×60</t>
  </si>
  <si>
    <t>600×300×60</t>
  </si>
  <si>
    <t>Концепт Дизайн</t>
  </si>
  <si>
    <t>Standard</t>
  </si>
  <si>
    <t>800×800×80</t>
  </si>
  <si>
    <t>900×900×80</t>
  </si>
  <si>
    <r>
      <t>Stone Top</t>
    </r>
    <r>
      <rPr>
        <sz val="10"/>
        <rFont val="Arial"/>
        <family val="2"/>
      </rPr>
      <t xml:space="preserve"> (Базальт,Гранит,Мрамор)</t>
    </r>
  </si>
  <si>
    <r>
      <t>Stone Top</t>
    </r>
    <r>
      <rPr>
        <sz val="10"/>
        <rFont val="Arial"/>
        <family val="2"/>
      </rPr>
      <t xml:space="preserve"> (Травертин)</t>
    </r>
  </si>
  <si>
    <t>Бордюрный камень</t>
  </si>
  <si>
    <t>1000х200х800</t>
  </si>
  <si>
    <t>Кирпичик 
40 мм</t>
  </si>
  <si>
    <t>Клинкер тротуарный Темно-красный флешинг «ГЛАЗГО»</t>
  </si>
  <si>
    <t>вес одного поддона</t>
  </si>
  <si>
    <t>действует с 01.01.2016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</si>
</sst>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9">
    <font>
      <sz val="10"/>
      <name val="Arial Cyr"/>
      <family val="0"/>
    </font>
    <font>
      <b/>
      <sz val="9"/>
      <color indexed="8"/>
      <name val="Arial Cyr"/>
      <family val="2"/>
    </font>
    <font>
      <sz val="9"/>
      <color indexed="8"/>
      <name val="Times New Roman"/>
      <family val="0"/>
    </font>
    <font>
      <sz val="9"/>
      <color indexed="8"/>
      <name val="Arial Cyr"/>
      <family val="2"/>
    </font>
    <font>
      <b/>
      <sz val="12"/>
      <color indexed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0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0"/>
      <color indexed="8"/>
      <name val="Arial"/>
      <family val="2"/>
    </font>
    <font>
      <b/>
      <sz val="9.5"/>
      <color indexed="8"/>
      <name val="Arial Cyr"/>
      <family val="2"/>
    </font>
    <font>
      <sz val="9.5"/>
      <color indexed="8"/>
      <name val="Times New Roman"/>
      <family val="0"/>
    </font>
    <font>
      <sz val="9.5"/>
      <color indexed="8"/>
      <name val="Arial Cyr"/>
      <family val="2"/>
    </font>
    <font>
      <b/>
      <sz val="11"/>
      <name val="Arial Cyr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Arial"/>
      <family val="2"/>
    </font>
    <font>
      <sz val="16"/>
      <color indexed="8"/>
      <name val="Calibri"/>
      <family val="2"/>
    </font>
    <font>
      <vertAlign val="superscript"/>
      <sz val="12"/>
      <color indexed="8"/>
      <name val="Arial"/>
      <family val="2"/>
    </font>
    <font>
      <sz val="12"/>
      <color indexed="8"/>
      <name val="Calibri"/>
      <family val="2"/>
    </font>
    <font>
      <b/>
      <u val="single"/>
      <sz val="10"/>
      <color indexed="60"/>
      <name val="Arial Cyr"/>
      <family val="2"/>
    </font>
    <font>
      <b/>
      <sz val="20"/>
      <name val="Arial Cyr"/>
      <family val="2"/>
    </font>
    <font>
      <b/>
      <sz val="10"/>
      <color indexed="10"/>
      <name val="Arial Cyr"/>
      <family val="2"/>
    </font>
    <font>
      <b/>
      <sz val="11"/>
      <color indexed="53"/>
      <name val="Arial"/>
      <family val="2"/>
    </font>
    <font>
      <b/>
      <sz val="9"/>
      <color indexed="9"/>
      <name val="Times New Roman"/>
      <family val="1"/>
    </font>
    <font>
      <b/>
      <sz val="8"/>
      <name val="Arial Cyr"/>
      <family val="2"/>
    </font>
    <font>
      <b/>
      <sz val="14"/>
      <color indexed="53"/>
      <name val="Arial"/>
      <family val="2"/>
    </font>
    <font>
      <sz val="10"/>
      <color indexed="16"/>
      <name val="Arial"/>
      <family val="2"/>
    </font>
    <font>
      <sz val="10"/>
      <name val="Arial"/>
      <family val="2"/>
    </font>
    <font>
      <b/>
      <sz val="24"/>
      <color indexed="8"/>
      <name val="Calibri"/>
      <family val="2"/>
    </font>
    <font>
      <sz val="22"/>
      <name val="Arial"/>
      <family val="2"/>
    </font>
    <font>
      <b/>
      <sz val="18"/>
      <color indexed="8"/>
      <name val="Calibri"/>
      <family val="2"/>
    </font>
    <font>
      <b/>
      <sz val="11.5"/>
      <color indexed="8"/>
      <name val="Calibri"/>
      <family val="2"/>
    </font>
    <font>
      <b/>
      <sz val="11.3"/>
      <color indexed="8"/>
      <name val="Calibri"/>
      <family val="2"/>
    </font>
    <font>
      <sz val="11.5"/>
      <color indexed="8"/>
      <name val="Calibri"/>
      <family val="2"/>
    </font>
    <font>
      <sz val="11.3"/>
      <color indexed="8"/>
      <name val="Calibri"/>
      <family val="2"/>
    </font>
    <font>
      <b/>
      <sz val="11.5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i/>
      <u val="single"/>
      <sz val="9"/>
      <color indexed="8"/>
      <name val="Calibri"/>
      <family val="2"/>
    </font>
    <font>
      <i/>
      <sz val="11"/>
      <color indexed="8"/>
      <name val="Calibri"/>
      <family val="2"/>
    </font>
    <font>
      <i/>
      <u val="single"/>
      <sz val="11"/>
      <name val="Calibri"/>
      <family val="2"/>
    </font>
    <font>
      <b/>
      <sz val="20"/>
      <color indexed="8"/>
      <name val="Calibri"/>
      <family val="2"/>
    </font>
    <font>
      <sz val="10"/>
      <name val="Calibri"/>
      <family val="2"/>
    </font>
    <font>
      <b/>
      <sz val="14"/>
      <color indexed="12"/>
      <name val="Calibri"/>
      <family val="2"/>
    </font>
    <font>
      <b/>
      <sz val="14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62"/>
      <name val="Calibri"/>
      <family val="2"/>
    </font>
    <font>
      <b/>
      <sz val="10"/>
      <color indexed="9"/>
      <name val="Calibri"/>
      <family val="2"/>
    </font>
    <font>
      <sz val="10"/>
      <name val="PF Bulletin Sans Pro"/>
      <family val="0"/>
    </font>
    <font>
      <b/>
      <sz val="12"/>
      <name val="Arial"/>
      <family val="2"/>
    </font>
    <font>
      <sz val="11"/>
      <name val="PF Bulletin Sans Pro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8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64" fontId="19" fillId="2" borderId="1" xfId="0" applyNumberFormat="1" applyFont="1" applyFill="1" applyBorder="1" applyAlignment="1">
      <alignment vertical="center" wrapText="1"/>
    </xf>
    <xf numFmtId="1" fontId="21" fillId="2" borderId="2" xfId="0" applyNumberFormat="1" applyFont="1" applyFill="1" applyBorder="1" applyAlignment="1">
      <alignment vertical="center" wrapText="1"/>
    </xf>
    <xf numFmtId="0" fontId="22" fillId="2" borderId="3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5" fillId="0" borderId="0" xfId="16" applyFont="1" applyAlignment="1">
      <alignment/>
    </xf>
    <xf numFmtId="0" fontId="18" fillId="3" borderId="5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6" fillId="0" borderId="0" xfId="0" applyFont="1" applyAlignment="1">
      <alignment horizontal="left" indent="3"/>
    </xf>
    <xf numFmtId="0" fontId="30" fillId="2" borderId="7" xfId="0" applyNumberFormat="1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9" fontId="30" fillId="2" borderId="7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4" borderId="2" xfId="0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center" vertical="center" wrapText="1"/>
    </xf>
    <xf numFmtId="9" fontId="30" fillId="2" borderId="8" xfId="0" applyNumberFormat="1" applyFont="1" applyFill="1" applyBorder="1" applyAlignment="1">
      <alignment horizontal="center" vertical="center" wrapText="1"/>
    </xf>
    <xf numFmtId="0" fontId="30" fillId="2" borderId="8" xfId="0" applyNumberFormat="1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3" fillId="0" borderId="0" xfId="15">
      <alignment/>
      <protection/>
    </xf>
    <xf numFmtId="0" fontId="37" fillId="5" borderId="12" xfId="15" applyFont="1" applyFill="1" applyBorder="1" applyAlignment="1">
      <alignment horizontal="center" vertical="center"/>
      <protection/>
    </xf>
    <xf numFmtId="0" fontId="38" fillId="5" borderId="13" xfId="15" applyFont="1" applyFill="1" applyBorder="1" applyAlignment="1">
      <alignment horizontal="center" vertical="center" wrapText="1"/>
      <protection/>
    </xf>
    <xf numFmtId="0" fontId="38" fillId="5" borderId="14" xfId="15" applyFont="1" applyFill="1" applyBorder="1" applyAlignment="1">
      <alignment horizontal="center" vertical="center" wrapText="1"/>
      <protection/>
    </xf>
    <xf numFmtId="0" fontId="39" fillId="6" borderId="2" xfId="15" applyFont="1" applyFill="1" applyBorder="1" applyAlignment="1">
      <alignment horizontal="center" vertical="center"/>
      <protection/>
    </xf>
    <xf numFmtId="0" fontId="39" fillId="6" borderId="8" xfId="15" applyFont="1" applyFill="1" applyBorder="1" applyAlignment="1">
      <alignment horizontal="center" vertical="center"/>
      <protection/>
    </xf>
    <xf numFmtId="0" fontId="37" fillId="0" borderId="15" xfId="15" applyFont="1" applyFill="1" applyBorder="1" applyAlignment="1">
      <alignment horizontal="left" vertical="center"/>
      <protection/>
    </xf>
    <xf numFmtId="2" fontId="40" fillId="7" borderId="16" xfId="15" applyNumberFormat="1" applyFont="1" applyFill="1" applyBorder="1" applyAlignment="1">
      <alignment horizontal="center" vertical="center"/>
      <protection/>
    </xf>
    <xf numFmtId="0" fontId="39" fillId="6" borderId="16" xfId="15" applyFont="1" applyFill="1" applyBorder="1" applyAlignment="1">
      <alignment horizontal="center" vertical="center"/>
      <protection/>
    </xf>
    <xf numFmtId="0" fontId="39" fillId="6" borderId="5" xfId="15" applyFont="1" applyFill="1" applyBorder="1" applyAlignment="1">
      <alignment horizontal="center" vertical="center"/>
      <protection/>
    </xf>
    <xf numFmtId="2" fontId="40" fillId="7" borderId="17" xfId="15" applyNumberFormat="1" applyFont="1" applyFill="1" applyBorder="1" applyAlignment="1">
      <alignment horizontal="center" vertical="center"/>
      <protection/>
    </xf>
    <xf numFmtId="2" fontId="40" fillId="7" borderId="18" xfId="15" applyNumberFormat="1" applyFont="1" applyFill="1" applyBorder="1" applyAlignment="1">
      <alignment horizontal="center" vertical="center"/>
      <protection/>
    </xf>
    <xf numFmtId="0" fontId="37" fillId="0" borderId="1" xfId="15" applyFont="1" applyFill="1" applyBorder="1" applyAlignment="1">
      <alignment horizontal="left" vertical="center"/>
      <protection/>
    </xf>
    <xf numFmtId="2" fontId="40" fillId="7" borderId="19" xfId="15" applyNumberFormat="1" applyFont="1" applyFill="1" applyBorder="1" applyAlignment="1">
      <alignment horizontal="center" vertical="center"/>
      <protection/>
    </xf>
    <xf numFmtId="0" fontId="39" fillId="6" borderId="20" xfId="15" applyFont="1" applyFill="1" applyBorder="1" applyAlignment="1">
      <alignment horizontal="center" vertical="center"/>
      <protection/>
    </xf>
    <xf numFmtId="0" fontId="39" fillId="6" borderId="4" xfId="15" applyFont="1" applyFill="1" applyBorder="1" applyAlignment="1">
      <alignment horizontal="center" vertical="center"/>
      <protection/>
    </xf>
    <xf numFmtId="2" fontId="40" fillId="7" borderId="20" xfId="15" applyNumberFormat="1" applyFont="1" applyFill="1" applyBorder="1" applyAlignment="1">
      <alignment horizontal="center" vertical="center"/>
      <protection/>
    </xf>
    <xf numFmtId="2" fontId="40" fillId="7" borderId="4" xfId="15" applyNumberFormat="1" applyFont="1" applyFill="1" applyBorder="1" applyAlignment="1">
      <alignment horizontal="center" vertical="center"/>
      <protection/>
    </xf>
    <xf numFmtId="0" fontId="41" fillId="0" borderId="1" xfId="15" applyFont="1" applyBorder="1">
      <alignment/>
      <protection/>
    </xf>
    <xf numFmtId="0" fontId="41" fillId="0" borderId="21" xfId="15" applyFont="1" applyBorder="1">
      <alignment/>
      <protection/>
    </xf>
    <xf numFmtId="2" fontId="40" fillId="7" borderId="22" xfId="15" applyNumberFormat="1" applyFont="1" applyFill="1" applyBorder="1" applyAlignment="1">
      <alignment horizontal="center" vertical="center"/>
      <protection/>
    </xf>
    <xf numFmtId="0" fontId="39" fillId="6" borderId="7" xfId="15" applyFont="1" applyFill="1" applyBorder="1" applyAlignment="1">
      <alignment horizontal="center" vertical="center"/>
      <protection/>
    </xf>
    <xf numFmtId="0" fontId="39" fillId="6" borderId="23" xfId="15" applyFont="1" applyFill="1" applyBorder="1" applyAlignment="1">
      <alignment horizontal="center" vertical="center"/>
      <protection/>
    </xf>
    <xf numFmtId="2" fontId="40" fillId="7" borderId="7" xfId="15" applyNumberFormat="1" applyFont="1" applyFill="1" applyBorder="1" applyAlignment="1">
      <alignment horizontal="center" vertical="center"/>
      <protection/>
    </xf>
    <xf numFmtId="0" fontId="42" fillId="5" borderId="8" xfId="15" applyFont="1" applyFill="1" applyBorder="1" applyAlignment="1">
      <alignment horizontal="center" vertical="center" wrapText="1"/>
      <protection/>
    </xf>
    <xf numFmtId="0" fontId="42" fillId="5" borderId="3" xfId="15" applyFont="1" applyFill="1" applyBorder="1" applyAlignment="1">
      <alignment horizontal="center" vertical="center" wrapText="1"/>
      <protection/>
    </xf>
    <xf numFmtId="0" fontId="39" fillId="6" borderId="22" xfId="15" applyFont="1" applyFill="1" applyBorder="1" applyAlignment="1">
      <alignment horizontal="center" vertical="center"/>
      <protection/>
    </xf>
    <xf numFmtId="2" fontId="40" fillId="7" borderId="24" xfId="15" applyNumberFormat="1" applyFont="1" applyFill="1" applyBorder="1" applyAlignment="1">
      <alignment horizontal="center" vertical="center"/>
      <protection/>
    </xf>
    <xf numFmtId="0" fontId="43" fillId="0" borderId="0" xfId="0" applyFont="1" applyFill="1" applyBorder="1" applyAlignment="1">
      <alignment/>
    </xf>
    <xf numFmtId="0" fontId="33" fillId="0" borderId="0" xfId="15" applyAlignment="1">
      <alignment horizontal="center"/>
      <protection/>
    </xf>
    <xf numFmtId="0" fontId="46" fillId="0" borderId="0" xfId="0" applyFont="1" applyFill="1" applyBorder="1" applyAlignment="1">
      <alignment/>
    </xf>
    <xf numFmtId="0" fontId="37" fillId="5" borderId="25" xfId="15" applyFont="1" applyFill="1" applyBorder="1" applyAlignment="1">
      <alignment horizontal="center" vertical="center" wrapText="1"/>
      <protection/>
    </xf>
    <xf numFmtId="0" fontId="37" fillId="5" borderId="14" xfId="15" applyFont="1" applyFill="1" applyBorder="1" applyAlignment="1">
      <alignment horizontal="center" vertical="center" wrapText="1"/>
      <protection/>
    </xf>
    <xf numFmtId="4" fontId="39" fillId="7" borderId="17" xfId="15" applyNumberFormat="1" applyFont="1" applyFill="1" applyBorder="1" applyAlignment="1">
      <alignment horizontal="center" vertical="center"/>
      <protection/>
    </xf>
    <xf numFmtId="4" fontId="39" fillId="7" borderId="18" xfId="15" applyNumberFormat="1" applyFont="1" applyFill="1" applyBorder="1" applyAlignment="1">
      <alignment horizontal="center" vertical="center"/>
      <protection/>
    </xf>
    <xf numFmtId="4" fontId="39" fillId="7" borderId="20" xfId="15" applyNumberFormat="1" applyFont="1" applyFill="1" applyBorder="1" applyAlignment="1">
      <alignment horizontal="center" vertical="center"/>
      <protection/>
    </xf>
    <xf numFmtId="4" fontId="39" fillId="7" borderId="4" xfId="15" applyNumberFormat="1" applyFont="1" applyFill="1" applyBorder="1" applyAlignment="1">
      <alignment horizontal="center" vertical="center"/>
      <protection/>
    </xf>
    <xf numFmtId="4" fontId="39" fillId="7" borderId="22" xfId="15" applyNumberFormat="1" applyFont="1" applyFill="1" applyBorder="1" applyAlignment="1">
      <alignment horizontal="center" vertical="center"/>
      <protection/>
    </xf>
    <xf numFmtId="4" fontId="39" fillId="7" borderId="24" xfId="15" applyNumberFormat="1" applyFont="1" applyFill="1" applyBorder="1" applyAlignment="1">
      <alignment horizontal="center" vertical="center"/>
      <protection/>
    </xf>
    <xf numFmtId="0" fontId="42" fillId="0" borderId="0" xfId="15" applyFont="1" applyFill="1" applyBorder="1" applyAlignment="1">
      <alignment horizontal="center" vertical="center"/>
      <protection/>
    </xf>
    <xf numFmtId="0" fontId="33" fillId="0" borderId="0" xfId="15" applyFill="1" applyBorder="1" applyAlignment="1">
      <alignment horizontal="center" vertical="center"/>
      <protection/>
    </xf>
    <xf numFmtId="2" fontId="33" fillId="0" borderId="0" xfId="15" applyNumberFormat="1" applyFill="1" applyBorder="1" applyAlignment="1">
      <alignment horizontal="center" vertical="center"/>
      <protection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56" fillId="0" borderId="20" xfId="0" applyFont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vertical="center"/>
    </xf>
    <xf numFmtId="49" fontId="57" fillId="0" borderId="20" xfId="0" applyNumberFormat="1" applyFont="1" applyFill="1" applyBorder="1" applyAlignment="1">
      <alignment horizontal="center" vertical="center" wrapText="1"/>
    </xf>
    <xf numFmtId="2" fontId="57" fillId="0" borderId="20" xfId="0" applyNumberFormat="1" applyFont="1" applyFill="1" applyBorder="1" applyAlignment="1">
      <alignment horizontal="center" vertical="center" wrapText="1"/>
    </xf>
    <xf numFmtId="2" fontId="57" fillId="0" borderId="20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/>
    </xf>
    <xf numFmtId="49" fontId="58" fillId="0" borderId="0" xfId="0" applyNumberFormat="1" applyFont="1" applyBorder="1" applyAlignment="1">
      <alignment horizontal="center" vertical="center" wrapText="1"/>
    </xf>
    <xf numFmtId="2" fontId="58" fillId="0" borderId="0" xfId="0" applyNumberFormat="1" applyFont="1" applyBorder="1" applyAlignment="1">
      <alignment horizontal="center" vertical="center" wrapText="1"/>
    </xf>
    <xf numFmtId="49" fontId="57" fillId="0" borderId="20" xfId="0" applyNumberFormat="1" applyFont="1" applyFill="1" applyBorder="1" applyAlignment="1" quotePrefix="1">
      <alignment horizontal="center" vertical="center"/>
    </xf>
    <xf numFmtId="0" fontId="57" fillId="0" borderId="20" xfId="0" applyNumberFormat="1" applyFont="1" applyFill="1" applyBorder="1" applyAlignment="1" quotePrefix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20" xfId="17" applyNumberFormat="1" applyFont="1" applyFill="1" applyBorder="1" applyAlignment="1" quotePrefix="1">
      <alignment horizontal="center" vertical="center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vertical="center"/>
    </xf>
    <xf numFmtId="49" fontId="59" fillId="0" borderId="20" xfId="0" applyNumberFormat="1" applyFont="1" applyFill="1" applyBorder="1" applyAlignment="1">
      <alignment horizontal="center" vertical="center" wrapText="1"/>
    </xf>
    <xf numFmtId="2" fontId="59" fillId="0" borderId="20" xfId="0" applyNumberFormat="1" applyFont="1" applyFill="1" applyBorder="1" applyAlignment="1">
      <alignment horizontal="center" vertical="center" wrapText="1"/>
    </xf>
    <xf numFmtId="2" fontId="59" fillId="0" borderId="2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7" fillId="0" borderId="20" xfId="0" applyFont="1" applyBorder="1" applyAlignment="1">
      <alignment horizontal="center" vertical="center"/>
    </xf>
    <xf numFmtId="49" fontId="57" fillId="0" borderId="20" xfId="0" applyNumberFormat="1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2" fontId="57" fillId="0" borderId="20" xfId="0" applyNumberFormat="1" applyFont="1" applyBorder="1" applyAlignment="1">
      <alignment horizontal="center" vertical="center" wrapText="1"/>
    </xf>
    <xf numFmtId="49" fontId="57" fillId="0" borderId="20" xfId="0" applyNumberFormat="1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0" xfId="0" applyFont="1" applyBorder="1" applyAlignment="1">
      <alignment vertical="center"/>
    </xf>
    <xf numFmtId="49" fontId="59" fillId="0" borderId="20" xfId="0" applyNumberFormat="1" applyFont="1" applyBorder="1" applyAlignment="1">
      <alignment horizontal="center" vertical="center" wrapText="1"/>
    </xf>
    <xf numFmtId="2" fontId="59" fillId="0" borderId="20" xfId="0" applyNumberFormat="1" applyFont="1" applyBorder="1" applyAlignment="1">
      <alignment horizontal="center" vertical="center" wrapText="1"/>
    </xf>
    <xf numFmtId="2" fontId="59" fillId="0" borderId="20" xfId="0" applyNumberFormat="1" applyFont="1" applyBorder="1" applyAlignment="1">
      <alignment horizontal="center" vertical="center"/>
    </xf>
    <xf numFmtId="1" fontId="59" fillId="0" borderId="20" xfId="0" applyNumberFormat="1" applyFont="1" applyBorder="1" applyAlignment="1">
      <alignment vertical="center"/>
    </xf>
    <xf numFmtId="0" fontId="59" fillId="0" borderId="26" xfId="0" applyFont="1" applyBorder="1" applyAlignment="1">
      <alignment horizontal="center" vertical="center" wrapText="1"/>
    </xf>
    <xf numFmtId="2" fontId="49" fillId="0" borderId="20" xfId="0" applyNumberFormat="1" applyFont="1" applyBorder="1" applyAlignment="1">
      <alignment horizontal="center" vertical="center"/>
    </xf>
    <xf numFmtId="2" fontId="49" fillId="0" borderId="20" xfId="0" applyNumberFormat="1" applyFont="1" applyBorder="1" applyAlignment="1">
      <alignment horizontal="center" vertical="center" wrapText="1"/>
    </xf>
    <xf numFmtId="49" fontId="59" fillId="0" borderId="20" xfId="0" applyNumberFormat="1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2" fontId="59" fillId="0" borderId="27" xfId="0" applyNumberFormat="1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/>
    </xf>
    <xf numFmtId="49" fontId="59" fillId="0" borderId="28" xfId="0" applyNumberFormat="1" applyFont="1" applyBorder="1" applyAlignment="1">
      <alignment horizontal="center" vertical="center" wrapText="1"/>
    </xf>
    <xf numFmtId="2" fontId="59" fillId="0" borderId="28" xfId="0" applyNumberFormat="1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/>
    </xf>
    <xf numFmtId="49" fontId="59" fillId="0" borderId="26" xfId="0" applyNumberFormat="1" applyFont="1" applyBorder="1" applyAlignment="1">
      <alignment horizontal="center" vertical="center" wrapText="1"/>
    </xf>
    <xf numFmtId="2" fontId="59" fillId="0" borderId="26" xfId="0" applyNumberFormat="1" applyFont="1" applyBorder="1" applyAlignment="1">
      <alignment horizontal="center" vertical="center" wrapText="1"/>
    </xf>
    <xf numFmtId="1" fontId="49" fillId="0" borderId="20" xfId="0" applyNumberFormat="1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49" fontId="61" fillId="0" borderId="27" xfId="0" applyNumberFormat="1" applyFont="1" applyBorder="1" applyAlignment="1">
      <alignment vertical="center"/>
    </xf>
    <xf numFmtId="49" fontId="62" fillId="0" borderId="27" xfId="0" applyNumberFormat="1" applyFont="1" applyBorder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 wrapText="1"/>
    </xf>
    <xf numFmtId="49" fontId="61" fillId="0" borderId="29" xfId="0" applyNumberFormat="1" applyFont="1" applyBorder="1" applyAlignment="1">
      <alignment vertical="center"/>
    </xf>
    <xf numFmtId="49" fontId="62" fillId="0" borderId="29" xfId="0" applyNumberFormat="1" applyFont="1" applyBorder="1" applyAlignment="1">
      <alignment vertical="center"/>
    </xf>
    <xf numFmtId="0" fontId="61" fillId="0" borderId="7" xfId="0" applyFont="1" applyBorder="1" applyAlignment="1">
      <alignment horizontal="center" vertical="center"/>
    </xf>
    <xf numFmtId="0" fontId="59" fillId="0" borderId="7" xfId="0" applyFont="1" applyBorder="1" applyAlignment="1">
      <alignment horizontal="center" vertical="center"/>
    </xf>
    <xf numFmtId="2" fontId="59" fillId="0" borderId="7" xfId="0" applyNumberFormat="1" applyFont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164" fontId="59" fillId="0" borderId="20" xfId="0" applyNumberFormat="1" applyFont="1" applyFill="1" applyBorder="1" applyAlignment="1">
      <alignment horizontal="center" vertical="center" wrapText="1"/>
    </xf>
    <xf numFmtId="164" fontId="59" fillId="0" borderId="20" xfId="0" applyNumberFormat="1" applyFont="1" applyFill="1" applyBorder="1" applyAlignment="1">
      <alignment horizontal="center" vertical="center"/>
    </xf>
    <xf numFmtId="0" fontId="59" fillId="0" borderId="7" xfId="0" applyFont="1" applyBorder="1" applyAlignment="1">
      <alignment horizontal="center" vertical="center" wrapText="1"/>
    </xf>
    <xf numFmtId="0" fontId="59" fillId="0" borderId="7" xfId="0" applyFont="1" applyBorder="1" applyAlignment="1">
      <alignment vertical="center"/>
    </xf>
    <xf numFmtId="49" fontId="59" fillId="0" borderId="7" xfId="0" applyNumberFormat="1" applyFont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center" vertical="center" wrapText="1"/>
    </xf>
    <xf numFmtId="164" fontId="59" fillId="0" borderId="7" xfId="0" applyNumberFormat="1" applyFont="1" applyFill="1" applyBorder="1" applyAlignment="1">
      <alignment horizontal="center" vertical="center" wrapText="1"/>
    </xf>
    <xf numFmtId="164" fontId="59" fillId="0" borderId="7" xfId="0" applyNumberFormat="1" applyFont="1" applyFill="1" applyBorder="1" applyAlignment="1">
      <alignment horizontal="center" vertical="center"/>
    </xf>
    <xf numFmtId="0" fontId="52" fillId="0" borderId="30" xfId="0" applyFont="1" applyBorder="1" applyAlignment="1">
      <alignment horizontal="center" vertical="center" wrapText="1"/>
    </xf>
    <xf numFmtId="0" fontId="49" fillId="0" borderId="20" xfId="0" applyFont="1" applyBorder="1" applyAlignment="1">
      <alignment vertical="center"/>
    </xf>
    <xf numFmtId="2" fontId="59" fillId="0" borderId="7" xfId="0" applyNumberFormat="1" applyFont="1" applyBorder="1" applyAlignment="1">
      <alignment horizontal="center" vertical="center" wrapText="1"/>
    </xf>
    <xf numFmtId="2" fontId="49" fillId="0" borderId="30" xfId="0" applyNumberFormat="1" applyFont="1" applyBorder="1" applyAlignment="1">
      <alignment vertical="center"/>
    </xf>
    <xf numFmtId="2" fontId="59" fillId="0" borderId="7" xfId="0" applyNumberFormat="1" applyFont="1" applyFill="1" applyBorder="1" applyAlignment="1">
      <alignment horizontal="center" vertical="center" wrapText="1"/>
    </xf>
    <xf numFmtId="2" fontId="59" fillId="0" borderId="7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2" fontId="49" fillId="0" borderId="0" xfId="0" applyNumberFormat="1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2" fontId="49" fillId="0" borderId="30" xfId="0" applyNumberFormat="1" applyFont="1" applyBorder="1" applyAlignment="1">
      <alignment horizontal="center" vertical="center"/>
    </xf>
    <xf numFmtId="49" fontId="64" fillId="0" borderId="0" xfId="0" applyNumberFormat="1" applyFont="1" applyAlignment="1">
      <alignment horizontal="right" vertical="center"/>
    </xf>
    <xf numFmtId="2" fontId="49" fillId="0" borderId="0" xfId="0" applyNumberFormat="1" applyFont="1" applyAlignment="1">
      <alignment vertical="center"/>
    </xf>
    <xf numFmtId="0" fontId="49" fillId="0" borderId="30" xfId="0" applyFont="1" applyBorder="1" applyAlignment="1">
      <alignment horizontal="center" vertical="center" wrapText="1"/>
    </xf>
    <xf numFmtId="2" fontId="49" fillId="0" borderId="30" xfId="0" applyNumberFormat="1" applyFont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7" xfId="0" applyFont="1" applyFill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 wrapText="1"/>
    </xf>
    <xf numFmtId="2" fontId="59" fillId="0" borderId="20" xfId="0" applyNumberFormat="1" applyFont="1" applyBorder="1" applyAlignment="1">
      <alignment vertical="center"/>
    </xf>
    <xf numFmtId="2" fontId="59" fillId="0" borderId="7" xfId="0" applyNumberFormat="1" applyFont="1" applyBorder="1" applyAlignment="1">
      <alignment vertical="center"/>
    </xf>
    <xf numFmtId="0" fontId="49" fillId="0" borderId="0" xfId="0" applyFont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6" fillId="0" borderId="8" xfId="0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66" fillId="0" borderId="15" xfId="0" applyFont="1" applyFill="1" applyBorder="1" applyAlignment="1">
      <alignment vertical="center"/>
    </xf>
    <xf numFmtId="0" fontId="66" fillId="0" borderId="5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6" fillId="0" borderId="1" xfId="0" applyFont="1" applyFill="1" applyBorder="1" applyAlignment="1">
      <alignment vertical="center"/>
    </xf>
    <xf numFmtId="0" fontId="66" fillId="0" borderId="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6" fillId="0" borderId="37" xfId="0" applyFont="1" applyFill="1" applyBorder="1" applyAlignment="1">
      <alignment vertical="center"/>
    </xf>
    <xf numFmtId="0" fontId="66" fillId="0" borderId="3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6" fillId="0" borderId="15" xfId="0" applyFont="1" applyFill="1" applyBorder="1" applyAlignment="1">
      <alignment horizontal="left" vertical="center"/>
    </xf>
    <xf numFmtId="0" fontId="66" fillId="0" borderId="1" xfId="0" applyFont="1" applyFill="1" applyBorder="1" applyAlignment="1">
      <alignment horizontal="left" vertical="center"/>
    </xf>
    <xf numFmtId="0" fontId="66" fillId="0" borderId="1" xfId="0" applyFont="1" applyFill="1" applyBorder="1" applyAlignment="1">
      <alignment horizontal="left" vertical="center"/>
    </xf>
    <xf numFmtId="0" fontId="66" fillId="0" borderId="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6" fillId="0" borderId="21" xfId="0" applyFont="1" applyFill="1" applyBorder="1" applyAlignment="1">
      <alignment horizontal="left" vertical="center"/>
    </xf>
    <xf numFmtId="0" fontId="66" fillId="0" borderId="23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66" fillId="0" borderId="15" xfId="0" applyFont="1" applyFill="1" applyBorder="1" applyAlignment="1">
      <alignment vertical="center"/>
    </xf>
    <xf numFmtId="0" fontId="66" fillId="0" borderId="5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66" fillId="0" borderId="1" xfId="0" applyFont="1" applyFill="1" applyBorder="1" applyAlignment="1">
      <alignment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66" fillId="0" borderId="21" xfId="0" applyFont="1" applyFill="1" applyBorder="1" applyAlignment="1">
      <alignment vertical="center"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66" fillId="0" borderId="40" xfId="0" applyFont="1" applyFill="1" applyBorder="1" applyAlignment="1">
      <alignment vertical="center"/>
    </xf>
    <xf numFmtId="0" fontId="66" fillId="0" borderId="4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0" fontId="68" fillId="0" borderId="1" xfId="0" applyFont="1" applyFill="1" applyBorder="1" applyAlignment="1">
      <alignment vertical="center"/>
    </xf>
    <xf numFmtId="0" fontId="0" fillId="0" borderId="42" xfId="0" applyBorder="1" applyAlignment="1">
      <alignment/>
    </xf>
    <xf numFmtId="0" fontId="68" fillId="0" borderId="21" xfId="0" applyFont="1" applyFill="1" applyBorder="1" applyAlignment="1">
      <alignment vertical="center"/>
    </xf>
    <xf numFmtId="164" fontId="30" fillId="0" borderId="23" xfId="0" applyNumberFormat="1" applyFont="1" applyBorder="1" applyAlignment="1">
      <alignment horizontal="center" vertical="center" wrapText="1"/>
    </xf>
    <xf numFmtId="14" fontId="13" fillId="0" borderId="0" xfId="0" applyNumberFormat="1" applyFont="1" applyFill="1" applyAlignment="1">
      <alignment vertical="center"/>
    </xf>
    <xf numFmtId="0" fontId="59" fillId="0" borderId="43" xfId="0" applyFont="1" applyFill="1" applyBorder="1" applyAlignment="1">
      <alignment horizontal="center" vertical="center" wrapText="1"/>
    </xf>
    <xf numFmtId="0" fontId="59" fillId="0" borderId="44" xfId="0" applyFont="1" applyFill="1" applyBorder="1" applyAlignment="1">
      <alignment horizontal="center" vertical="center" wrapText="1"/>
    </xf>
    <xf numFmtId="0" fontId="55" fillId="0" borderId="45" xfId="0" applyFont="1" applyBorder="1" applyAlignment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9" fillId="0" borderId="46" xfId="0" applyFont="1" applyFill="1" applyBorder="1" applyAlignment="1">
      <alignment horizontal="center" vertical="center" wrapText="1"/>
    </xf>
    <xf numFmtId="0" fontId="59" fillId="0" borderId="47" xfId="0" applyFont="1" applyFill="1" applyBorder="1" applyAlignment="1">
      <alignment horizontal="center" vertical="center" wrapText="1"/>
    </xf>
    <xf numFmtId="0" fontId="59" fillId="0" borderId="43" xfId="0" applyFont="1" applyBorder="1" applyAlignment="1">
      <alignment horizontal="center" vertical="center" wrapText="1"/>
    </xf>
    <xf numFmtId="0" fontId="65" fillId="8" borderId="30" xfId="0" applyFont="1" applyFill="1" applyBorder="1" applyAlignment="1">
      <alignment horizontal="center" vertical="center"/>
    </xf>
    <xf numFmtId="0" fontId="65" fillId="8" borderId="48" xfId="0" applyFont="1" applyFill="1" applyBorder="1" applyAlignment="1">
      <alignment horizontal="center" vertical="center"/>
    </xf>
    <xf numFmtId="0" fontId="65" fillId="8" borderId="49" xfId="0" applyFont="1" applyFill="1" applyBorder="1" applyAlignment="1">
      <alignment horizontal="center" vertical="center"/>
    </xf>
    <xf numFmtId="0" fontId="65" fillId="8" borderId="50" xfId="0" applyFont="1" applyFill="1" applyBorder="1" applyAlignment="1">
      <alignment horizontal="center" vertical="center"/>
    </xf>
    <xf numFmtId="0" fontId="65" fillId="8" borderId="51" xfId="0" applyFont="1" applyFill="1" applyBorder="1" applyAlignment="1">
      <alignment horizontal="center" vertical="center"/>
    </xf>
    <xf numFmtId="0" fontId="65" fillId="8" borderId="4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6" fillId="9" borderId="52" xfId="0" applyFont="1" applyFill="1" applyBorder="1" applyAlignment="1">
      <alignment horizontal="center"/>
    </xf>
    <xf numFmtId="0" fontId="66" fillId="9" borderId="53" xfId="0" applyFont="1" applyFill="1" applyBorder="1" applyAlignment="1">
      <alignment horizontal="center"/>
    </xf>
    <xf numFmtId="0" fontId="66" fillId="9" borderId="54" xfId="0" applyFont="1" applyFill="1" applyBorder="1" applyAlignment="1">
      <alignment horizontal="center"/>
    </xf>
    <xf numFmtId="0" fontId="67" fillId="0" borderId="55" xfId="0" applyFont="1" applyBorder="1" applyAlignment="1">
      <alignment horizontal="center" vertical="center" wrapText="1"/>
    </xf>
    <xf numFmtId="0" fontId="67" fillId="0" borderId="5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6" fillId="9" borderId="9" xfId="0" applyFont="1" applyFill="1" applyBorder="1" applyAlignment="1">
      <alignment horizontal="center"/>
    </xf>
    <xf numFmtId="0" fontId="66" fillId="9" borderId="57" xfId="0" applyFont="1" applyFill="1" applyBorder="1" applyAlignment="1">
      <alignment horizontal="center"/>
    </xf>
    <xf numFmtId="0" fontId="66" fillId="9" borderId="58" xfId="0" applyFont="1" applyFill="1" applyBorder="1" applyAlignment="1">
      <alignment horizontal="center"/>
    </xf>
    <xf numFmtId="0" fontId="67" fillId="0" borderId="9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6" xfId="0" applyFont="1" applyBorder="1" applyAlignment="1">
      <alignment horizontal="center" vertical="center" wrapText="1"/>
    </xf>
    <xf numFmtId="0" fontId="67" fillId="0" borderId="59" xfId="0" applyFont="1" applyBorder="1" applyAlignment="1">
      <alignment horizontal="center" vertical="center" wrapText="1"/>
    </xf>
    <xf numFmtId="0" fontId="67" fillId="0" borderId="60" xfId="0" applyFont="1" applyBorder="1" applyAlignment="1">
      <alignment horizontal="center" vertical="center" wrapText="1"/>
    </xf>
    <xf numFmtId="0" fontId="67" fillId="0" borderId="6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center" vertic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20" xfId="0" applyFont="1" applyFill="1" applyBorder="1" applyAlignment="1">
      <alignment vertical="center"/>
    </xf>
    <xf numFmtId="0" fontId="59" fillId="0" borderId="7" xfId="0" applyFont="1" applyFill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0" xfId="0" applyFont="1" applyBorder="1" applyAlignment="1">
      <alignment vertical="center"/>
    </xf>
    <xf numFmtId="0" fontId="59" fillId="0" borderId="7" xfId="0" applyFont="1" applyBorder="1" applyAlignment="1">
      <alignment horizontal="center" vertical="center" wrapText="1"/>
    </xf>
    <xf numFmtId="0" fontId="59" fillId="0" borderId="7" xfId="0" applyFont="1" applyBorder="1" applyAlignment="1">
      <alignment vertical="center"/>
    </xf>
    <xf numFmtId="0" fontId="57" fillId="0" borderId="20" xfId="0" applyFont="1" applyBorder="1" applyAlignment="1">
      <alignment horizontal="left" vertical="center" wrapText="1"/>
    </xf>
    <xf numFmtId="0" fontId="60" fillId="0" borderId="20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left" vertical="center"/>
    </xf>
    <xf numFmtId="0" fontId="55" fillId="0" borderId="30" xfId="0" applyFont="1" applyBorder="1" applyAlignment="1">
      <alignment horizontal="left" vertical="center"/>
    </xf>
    <xf numFmtId="0" fontId="57" fillId="0" borderId="19" xfId="0" applyFont="1" applyBorder="1" applyAlignment="1">
      <alignment horizontal="left" vertical="center" wrapText="1"/>
    </xf>
    <xf numFmtId="0" fontId="58" fillId="0" borderId="62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/>
    </xf>
    <xf numFmtId="0" fontId="57" fillId="0" borderId="63" xfId="0" applyFont="1" applyBorder="1" applyAlignment="1">
      <alignment horizontal="left" vertical="center" wrapText="1"/>
    </xf>
    <xf numFmtId="0" fontId="57" fillId="0" borderId="64" xfId="0" applyFont="1" applyBorder="1" applyAlignment="1">
      <alignment horizontal="left" vertical="center" wrapText="1"/>
    </xf>
    <xf numFmtId="0" fontId="57" fillId="0" borderId="65" xfId="0" applyFont="1" applyBorder="1" applyAlignment="1">
      <alignment horizontal="left" vertical="center" wrapText="1"/>
    </xf>
    <xf numFmtId="0" fontId="59" fillId="0" borderId="65" xfId="0" applyFont="1" applyBorder="1" applyAlignment="1">
      <alignment horizontal="center" vertical="center" wrapText="1"/>
    </xf>
    <xf numFmtId="0" fontId="59" fillId="0" borderId="66" xfId="0" applyFont="1" applyBorder="1" applyAlignment="1">
      <alignment horizontal="center" vertical="center" wrapText="1"/>
    </xf>
    <xf numFmtId="0" fontId="59" fillId="0" borderId="67" xfId="0" applyFont="1" applyBorder="1" applyAlignment="1">
      <alignment horizontal="center" vertical="center" wrapText="1"/>
    </xf>
    <xf numFmtId="49" fontId="60" fillId="0" borderId="20" xfId="0" applyNumberFormat="1" applyFont="1" applyBorder="1" applyAlignment="1">
      <alignment horizontal="center" vertical="center" wrapText="1"/>
    </xf>
    <xf numFmtId="0" fontId="59" fillId="0" borderId="25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66" xfId="0" applyFont="1" applyBorder="1" applyAlignment="1">
      <alignment horizontal="left" vertical="center" wrapText="1"/>
    </xf>
    <xf numFmtId="0" fontId="59" fillId="0" borderId="68" xfId="0" applyFont="1" applyBorder="1" applyAlignment="1">
      <alignment horizontal="left" vertical="center" wrapText="1"/>
    </xf>
    <xf numFmtId="0" fontId="59" fillId="0" borderId="69" xfId="0" applyFont="1" applyBorder="1" applyAlignment="1">
      <alignment horizontal="left" vertical="center" wrapText="1"/>
    </xf>
    <xf numFmtId="0" fontId="59" fillId="0" borderId="67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42" fillId="0" borderId="20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7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55" fillId="0" borderId="69" xfId="0" applyFont="1" applyBorder="1" applyAlignment="1">
      <alignment horizontal="left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7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right" vertical="top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wrapText="1"/>
    </xf>
    <xf numFmtId="0" fontId="14" fillId="2" borderId="4" xfId="0" applyFont="1" applyFill="1" applyBorder="1" applyAlignment="1">
      <alignment wrapText="1"/>
    </xf>
    <xf numFmtId="0" fontId="24" fillId="2" borderId="21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19" fillId="3" borderId="40" xfId="0" applyFont="1" applyFill="1" applyBorder="1" applyAlignment="1">
      <alignment vertical="center" wrapText="1"/>
    </xf>
    <xf numFmtId="0" fontId="19" fillId="3" borderId="41" xfId="0" applyFont="1" applyFill="1" applyBorder="1" applyAlignment="1">
      <alignment vertical="center" wrapText="1"/>
    </xf>
    <xf numFmtId="165" fontId="20" fillId="2" borderId="38" xfId="0" applyNumberFormat="1" applyFont="1" applyFill="1" applyBorder="1" applyAlignment="1">
      <alignment horizontal="center" vertical="center" wrapText="1"/>
    </xf>
    <xf numFmtId="165" fontId="20" fillId="2" borderId="34" xfId="0" applyNumberFormat="1" applyFont="1" applyFill="1" applyBorder="1" applyAlignment="1">
      <alignment horizontal="center" vertical="center" wrapText="1"/>
    </xf>
    <xf numFmtId="165" fontId="20" fillId="2" borderId="41" xfId="0" applyNumberFormat="1" applyFont="1" applyFill="1" applyBorder="1" applyAlignment="1">
      <alignment horizontal="center" vertical="center" wrapText="1"/>
    </xf>
    <xf numFmtId="164" fontId="19" fillId="3" borderId="1" xfId="0" applyNumberFormat="1" applyFont="1" applyFill="1" applyBorder="1" applyAlignment="1">
      <alignment vertical="center" wrapText="1"/>
    </xf>
    <xf numFmtId="164" fontId="19" fillId="3" borderId="4" xfId="0" applyNumberFormat="1" applyFont="1" applyFill="1" applyBorder="1" applyAlignment="1">
      <alignment vertical="center" wrapText="1"/>
    </xf>
    <xf numFmtId="14" fontId="35" fillId="0" borderId="0" xfId="15" applyNumberFormat="1" applyFont="1" applyAlignment="1">
      <alignment horizontal="center"/>
      <protection/>
    </xf>
    <xf numFmtId="0" fontId="35" fillId="0" borderId="0" xfId="15" applyFont="1" applyAlignment="1">
      <alignment horizontal="center"/>
      <protection/>
    </xf>
    <xf numFmtId="0" fontId="36" fillId="0" borderId="71" xfId="15" applyFont="1" applyFill="1" applyBorder="1" applyAlignment="1">
      <alignment horizontal="center"/>
      <protection/>
    </xf>
    <xf numFmtId="0" fontId="36" fillId="0" borderId="72" xfId="15" applyFont="1" applyFill="1" applyBorder="1" applyAlignment="1">
      <alignment horizontal="center"/>
      <protection/>
    </xf>
    <xf numFmtId="0" fontId="36" fillId="6" borderId="73" xfId="15" applyFont="1" applyFill="1" applyBorder="1" applyAlignment="1">
      <alignment horizontal="center"/>
      <protection/>
    </xf>
    <xf numFmtId="0" fontId="36" fillId="6" borderId="74" xfId="15" applyFont="1" applyFill="1" applyBorder="1" applyAlignment="1">
      <alignment horizontal="center"/>
      <protection/>
    </xf>
    <xf numFmtId="0" fontId="36" fillId="6" borderId="75" xfId="15" applyFont="1" applyFill="1" applyBorder="1" applyAlignment="1">
      <alignment horizontal="center"/>
      <protection/>
    </xf>
    <xf numFmtId="0" fontId="36" fillId="6" borderId="76" xfId="15" applyFont="1" applyFill="1" applyBorder="1" applyAlignment="1">
      <alignment horizontal="center"/>
      <protection/>
    </xf>
    <xf numFmtId="0" fontId="36" fillId="6" borderId="48" xfId="15" applyFont="1" applyFill="1" applyBorder="1" applyAlignment="1">
      <alignment horizontal="center"/>
      <protection/>
    </xf>
    <xf numFmtId="0" fontId="36" fillId="6" borderId="51" xfId="15" applyFont="1" applyFill="1" applyBorder="1" applyAlignment="1">
      <alignment horizontal="center"/>
      <protection/>
    </xf>
    <xf numFmtId="0" fontId="36" fillId="0" borderId="15" xfId="15" applyFont="1" applyFill="1" applyBorder="1" applyAlignment="1">
      <alignment horizontal="center"/>
      <protection/>
    </xf>
    <xf numFmtId="0" fontId="36" fillId="0" borderId="21" xfId="15" applyFont="1" applyFill="1" applyBorder="1" applyAlignment="1">
      <alignment horizontal="center"/>
      <protection/>
    </xf>
    <xf numFmtId="0" fontId="36" fillId="6" borderId="16" xfId="15" applyFont="1" applyFill="1" applyBorder="1" applyAlignment="1">
      <alignment horizontal="center"/>
      <protection/>
    </xf>
    <xf numFmtId="0" fontId="36" fillId="6" borderId="7" xfId="15" applyFont="1" applyFill="1" applyBorder="1" applyAlignment="1">
      <alignment horizontal="center"/>
      <protection/>
    </xf>
    <xf numFmtId="0" fontId="34" fillId="10" borderId="49" xfId="15" applyFont="1" applyFill="1" applyBorder="1" applyAlignment="1">
      <alignment horizontal="center"/>
      <protection/>
    </xf>
    <xf numFmtId="0" fontId="34" fillId="10" borderId="50" xfId="15" applyFont="1" applyFill="1" applyBorder="1" applyAlignment="1">
      <alignment horizontal="center"/>
      <protection/>
    </xf>
    <xf numFmtId="0" fontId="34" fillId="10" borderId="51" xfId="15" applyFont="1" applyFill="1" applyBorder="1" applyAlignment="1">
      <alignment horizontal="center"/>
      <protection/>
    </xf>
    <xf numFmtId="0" fontId="34" fillId="10" borderId="77" xfId="15" applyFont="1" applyFill="1" applyBorder="1" applyAlignment="1">
      <alignment horizontal="center"/>
      <protection/>
    </xf>
    <xf numFmtId="0" fontId="34" fillId="10" borderId="53" xfId="15" applyFont="1" applyFill="1" applyBorder="1" applyAlignment="1">
      <alignment horizontal="center"/>
      <protection/>
    </xf>
    <xf numFmtId="0" fontId="34" fillId="10" borderId="54" xfId="15" applyFont="1" applyFill="1" applyBorder="1" applyAlignment="1">
      <alignment horizontal="center"/>
      <protection/>
    </xf>
    <xf numFmtId="0" fontId="36" fillId="6" borderId="5" xfId="15" applyFont="1" applyFill="1" applyBorder="1" applyAlignment="1">
      <alignment horizontal="center"/>
      <protection/>
    </xf>
    <xf numFmtId="0" fontId="36" fillId="6" borderId="62" xfId="15" applyFont="1" applyFill="1" applyBorder="1" applyAlignment="1">
      <alignment horizontal="center"/>
      <protection/>
    </xf>
    <xf numFmtId="0" fontId="36" fillId="6" borderId="78" xfId="15" applyFont="1" applyFill="1" applyBorder="1" applyAlignment="1">
      <alignment horizontal="center"/>
      <protection/>
    </xf>
    <xf numFmtId="0" fontId="36" fillId="0" borderId="45" xfId="15" applyFont="1" applyFill="1" applyBorder="1" applyAlignment="1">
      <alignment horizontal="center"/>
      <protection/>
    </xf>
    <xf numFmtId="0" fontId="36" fillId="0" borderId="79" xfId="15" applyFont="1" applyFill="1" applyBorder="1" applyAlignment="1">
      <alignment horizontal="center"/>
      <protection/>
    </xf>
    <xf numFmtId="0" fontId="36" fillId="6" borderId="23" xfId="15" applyFont="1" applyFill="1" applyBorder="1" applyAlignment="1">
      <alignment horizontal="center"/>
      <protection/>
    </xf>
    <xf numFmtId="0" fontId="38" fillId="5" borderId="80" xfId="15" applyFont="1" applyFill="1" applyBorder="1" applyAlignment="1">
      <alignment horizontal="center" vertical="center" wrapText="1"/>
      <protection/>
    </xf>
    <xf numFmtId="0" fontId="38" fillId="5" borderId="81" xfId="15" applyFont="1" applyFill="1" applyBorder="1" applyAlignment="1">
      <alignment horizontal="center" vertical="center" wrapText="1"/>
      <protection/>
    </xf>
    <xf numFmtId="0" fontId="38" fillId="5" borderId="82" xfId="15" applyFont="1" applyFill="1" applyBorder="1" applyAlignment="1">
      <alignment horizontal="center" vertical="center" wrapText="1"/>
      <protection/>
    </xf>
    <xf numFmtId="0" fontId="42" fillId="0" borderId="0" xfId="15" applyFont="1" applyBorder="1" applyAlignment="1">
      <alignment horizontal="center" vertical="center"/>
      <protection/>
    </xf>
    <xf numFmtId="0" fontId="36" fillId="0" borderId="0" xfId="15" applyFont="1" applyFill="1" applyBorder="1" applyAlignment="1">
      <alignment horizontal="center"/>
      <protection/>
    </xf>
    <xf numFmtId="0" fontId="36" fillId="6" borderId="15" xfId="15" applyFont="1" applyFill="1" applyBorder="1" applyAlignment="1">
      <alignment horizontal="center"/>
      <protection/>
    </xf>
    <xf numFmtId="0" fontId="36" fillId="6" borderId="12" xfId="15" applyFont="1" applyFill="1" applyBorder="1" applyAlignment="1">
      <alignment horizontal="center"/>
      <protection/>
    </xf>
    <xf numFmtId="0" fontId="39" fillId="6" borderId="83" xfId="15" applyFont="1" applyFill="1" applyBorder="1" applyAlignment="1">
      <alignment horizontal="center" vertical="center"/>
      <protection/>
    </xf>
    <xf numFmtId="0" fontId="39" fillId="6" borderId="53" xfId="15" applyFont="1" applyFill="1" applyBorder="1" applyAlignment="1">
      <alignment horizontal="center" vertical="center"/>
      <protection/>
    </xf>
    <xf numFmtId="0" fontId="39" fillId="6" borderId="54" xfId="15" applyFont="1" applyFill="1" applyBorder="1" applyAlignment="1">
      <alignment horizontal="center" vertical="center"/>
      <protection/>
    </xf>
    <xf numFmtId="0" fontId="48" fillId="6" borderId="5" xfId="15" applyFont="1" applyFill="1" applyBorder="1" applyAlignment="1">
      <alignment horizontal="center"/>
      <protection/>
    </xf>
    <xf numFmtId="0" fontId="48" fillId="6" borderId="23" xfId="15" applyFont="1" applyFill="1" applyBorder="1" applyAlignment="1">
      <alignment horizontal="center"/>
      <protection/>
    </xf>
    <xf numFmtId="0" fontId="34" fillId="10" borderId="84" xfId="15" applyFont="1" applyFill="1" applyBorder="1" applyAlignment="1">
      <alignment horizontal="center"/>
      <protection/>
    </xf>
    <xf numFmtId="0" fontId="34" fillId="10" borderId="82" xfId="15" applyFont="1" applyFill="1" applyBorder="1" applyAlignment="1">
      <alignment horizontal="center"/>
      <protection/>
    </xf>
    <xf numFmtId="0" fontId="48" fillId="0" borderId="71" xfId="15" applyFont="1" applyFill="1" applyBorder="1" applyAlignment="1">
      <alignment horizontal="center"/>
      <protection/>
    </xf>
    <xf numFmtId="0" fontId="48" fillId="0" borderId="72" xfId="15" applyFont="1" applyFill="1" applyBorder="1" applyAlignment="1">
      <alignment horizontal="center"/>
      <protection/>
    </xf>
    <xf numFmtId="0" fontId="48" fillId="6" borderId="16" xfId="15" applyFont="1" applyFill="1" applyBorder="1" applyAlignment="1">
      <alignment horizontal="center"/>
      <protection/>
    </xf>
    <xf numFmtId="0" fontId="48" fillId="6" borderId="7" xfId="15" applyFont="1" applyFill="1" applyBorder="1" applyAlignment="1">
      <alignment horizontal="center"/>
      <protection/>
    </xf>
    <xf numFmtId="0" fontId="37" fillId="5" borderId="8" xfId="15" applyFont="1" applyFill="1" applyBorder="1" applyAlignment="1">
      <alignment horizontal="center" vertical="center" wrapText="1"/>
      <protection/>
    </xf>
    <xf numFmtId="0" fontId="39" fillId="5" borderId="8" xfId="15" applyFont="1" applyFill="1" applyBorder="1" applyAlignment="1">
      <alignment vertical="center"/>
      <protection/>
    </xf>
    <xf numFmtId="0" fontId="37" fillId="5" borderId="80" xfId="15" applyFont="1" applyFill="1" applyBorder="1" applyAlignment="1">
      <alignment horizontal="center" vertical="center" wrapText="1"/>
      <protection/>
    </xf>
    <xf numFmtId="0" fontId="37" fillId="5" borderId="82" xfId="15" applyFont="1" applyFill="1" applyBorder="1" applyAlignment="1">
      <alignment horizontal="center" vertical="center" wrapText="1"/>
      <protection/>
    </xf>
    <xf numFmtId="0" fontId="4" fillId="0" borderId="0" xfId="15" applyFont="1" applyAlignment="1">
      <alignment horizontal="center"/>
      <protection/>
    </xf>
  </cellXfs>
  <cellStyles count="9">
    <cellStyle name="Normal" xfId="0"/>
    <cellStyle name="Normalny 2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Relationship Id="rId8" Type="http://schemas.openxmlformats.org/officeDocument/2006/relationships/image" Target="../media/image5.png" /><Relationship Id="rId9" Type="http://schemas.openxmlformats.org/officeDocument/2006/relationships/image" Target="../media/image6.png" /><Relationship Id="rId10" Type="http://schemas.openxmlformats.org/officeDocument/2006/relationships/image" Target="../media/image7.png" /><Relationship Id="rId11" Type="http://schemas.openxmlformats.org/officeDocument/2006/relationships/image" Target="../media/image34.png" /><Relationship Id="rId12" Type="http://schemas.openxmlformats.org/officeDocument/2006/relationships/image" Target="../media/image8.png" /><Relationship Id="rId13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png" /><Relationship Id="rId3" Type="http://schemas.openxmlformats.org/officeDocument/2006/relationships/image" Target="../media/image18.png" /><Relationship Id="rId4" Type="http://schemas.openxmlformats.org/officeDocument/2006/relationships/image" Target="../media/image19.png" /><Relationship Id="rId5" Type="http://schemas.openxmlformats.org/officeDocument/2006/relationships/image" Target="../media/image20.png" /><Relationship Id="rId6" Type="http://schemas.openxmlformats.org/officeDocument/2006/relationships/image" Target="../media/image21.png" /><Relationship Id="rId7" Type="http://schemas.openxmlformats.org/officeDocument/2006/relationships/image" Target="../media/image22.png" /><Relationship Id="rId8" Type="http://schemas.openxmlformats.org/officeDocument/2006/relationships/image" Target="../media/image23.png" /><Relationship Id="rId9" Type="http://schemas.openxmlformats.org/officeDocument/2006/relationships/image" Target="../media/image24.png" /><Relationship Id="rId10" Type="http://schemas.openxmlformats.org/officeDocument/2006/relationships/image" Target="../media/image25.png" /><Relationship Id="rId11" Type="http://schemas.openxmlformats.org/officeDocument/2006/relationships/image" Target="../media/image26.png" /><Relationship Id="rId12" Type="http://schemas.openxmlformats.org/officeDocument/2006/relationships/image" Target="../media/image27.png" /><Relationship Id="rId13" Type="http://schemas.openxmlformats.org/officeDocument/2006/relationships/image" Target="../media/image28.png" /><Relationship Id="rId14" Type="http://schemas.openxmlformats.org/officeDocument/2006/relationships/image" Target="../media/image29.png" /><Relationship Id="rId15" Type="http://schemas.openxmlformats.org/officeDocument/2006/relationships/image" Target="../media/image30.png" /><Relationship Id="rId16" Type="http://schemas.openxmlformats.org/officeDocument/2006/relationships/image" Target="../media/image31.png" /><Relationship Id="rId17" Type="http://schemas.openxmlformats.org/officeDocument/2006/relationships/image" Target="../media/image32.png" /><Relationship Id="rId18" Type="http://schemas.openxmlformats.org/officeDocument/2006/relationships/image" Target="../media/image33.png" /><Relationship Id="rId19" Type="http://schemas.openxmlformats.org/officeDocument/2006/relationships/image" Target="../media/image35.jpeg" /><Relationship Id="rId20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9</xdr:col>
      <xdr:colOff>28575</xdr:colOff>
      <xdr:row>2</xdr:row>
      <xdr:rowOff>304800</xdr:rowOff>
    </xdr:to>
    <xdr:grpSp>
      <xdr:nvGrpSpPr>
        <xdr:cNvPr id="1" name="Group 8"/>
        <xdr:cNvGrpSpPr>
          <a:grpSpLocks/>
        </xdr:cNvGrpSpPr>
      </xdr:nvGrpSpPr>
      <xdr:grpSpPr>
        <a:xfrm>
          <a:off x="57150" y="76200"/>
          <a:ext cx="9915525" cy="866775"/>
          <a:chOff x="5" y="8"/>
          <a:chExt cx="910" cy="90"/>
        </a:xfrm>
        <a:solidFill>
          <a:srgbClr val="FFFFFF"/>
        </a:solidFill>
      </xdr:grpSpPr>
      <xdr:pic>
        <xdr:nvPicPr>
          <xdr:cNvPr id="2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6" y="20"/>
            <a:ext cx="304" cy="5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Line 10"/>
          <xdr:cNvSpPr>
            <a:spLocks/>
          </xdr:cNvSpPr>
        </xdr:nvSpPr>
        <xdr:spPr>
          <a:xfrm>
            <a:off x="5" y="98"/>
            <a:ext cx="292" cy="0"/>
          </a:xfrm>
          <a:prstGeom prst="line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4" name="Picture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" y="12"/>
            <a:ext cx="253" cy="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141</xdr:row>
      <xdr:rowOff>38100</xdr:rowOff>
    </xdr:from>
    <xdr:to>
      <xdr:col>7</xdr:col>
      <xdr:colOff>552450</xdr:colOff>
      <xdr:row>141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29260800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143</xdr:row>
      <xdr:rowOff>19050</xdr:rowOff>
    </xdr:from>
    <xdr:to>
      <xdr:col>7</xdr:col>
      <xdr:colOff>533400</xdr:colOff>
      <xdr:row>143</xdr:row>
      <xdr:rowOff>371475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30003750"/>
          <a:ext cx="447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144</xdr:row>
      <xdr:rowOff>28575</xdr:rowOff>
    </xdr:from>
    <xdr:to>
      <xdr:col>7</xdr:col>
      <xdr:colOff>533400</xdr:colOff>
      <xdr:row>144</xdr:row>
      <xdr:rowOff>342900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3039427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145</xdr:row>
      <xdr:rowOff>19050</xdr:rowOff>
    </xdr:from>
    <xdr:to>
      <xdr:col>7</xdr:col>
      <xdr:colOff>533400</xdr:colOff>
      <xdr:row>145</xdr:row>
      <xdr:rowOff>276225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0" y="30765750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352425</xdr:colOff>
      <xdr:row>159</xdr:row>
      <xdr:rowOff>19050</xdr:rowOff>
    </xdr:from>
    <xdr:to>
      <xdr:col>9</xdr:col>
      <xdr:colOff>381000</xdr:colOff>
      <xdr:row>159</xdr:row>
      <xdr:rowOff>581025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67575" y="34223325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371475</xdr:colOff>
      <xdr:row>174</xdr:row>
      <xdr:rowOff>85725</xdr:rowOff>
    </xdr:from>
    <xdr:to>
      <xdr:col>9</xdr:col>
      <xdr:colOff>485775</xdr:colOff>
      <xdr:row>174</xdr:row>
      <xdr:rowOff>600075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86625" y="3798570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177</xdr:row>
      <xdr:rowOff>95250</xdr:rowOff>
    </xdr:from>
    <xdr:to>
      <xdr:col>9</xdr:col>
      <xdr:colOff>400050</xdr:colOff>
      <xdr:row>177</xdr:row>
      <xdr:rowOff>800100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77100" y="39042975"/>
          <a:ext cx="866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400050</xdr:colOff>
      <xdr:row>182</xdr:row>
      <xdr:rowOff>85725</xdr:rowOff>
    </xdr:from>
    <xdr:to>
      <xdr:col>9</xdr:col>
      <xdr:colOff>304800</xdr:colOff>
      <xdr:row>182</xdr:row>
      <xdr:rowOff>704850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15200" y="407003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371475</xdr:colOff>
      <xdr:row>187</xdr:row>
      <xdr:rowOff>66675</xdr:rowOff>
    </xdr:from>
    <xdr:to>
      <xdr:col>9</xdr:col>
      <xdr:colOff>400050</xdr:colOff>
      <xdr:row>187</xdr:row>
      <xdr:rowOff>590550</xdr:rowOff>
    </xdr:to>
    <xdr:pic>
      <xdr:nvPicPr>
        <xdr:cNvPr id="9" name="Picture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86625" y="42214800"/>
          <a:ext cx="857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155</xdr:row>
      <xdr:rowOff>76200</xdr:rowOff>
    </xdr:from>
    <xdr:to>
      <xdr:col>9</xdr:col>
      <xdr:colOff>352425</xdr:colOff>
      <xdr:row>155</xdr:row>
      <xdr:rowOff>542925</xdr:rowOff>
    </xdr:to>
    <xdr:pic>
      <xdr:nvPicPr>
        <xdr:cNvPr id="10" name="Picture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77100" y="3308985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170</xdr:row>
      <xdr:rowOff>57150</xdr:rowOff>
    </xdr:from>
    <xdr:to>
      <xdr:col>9</xdr:col>
      <xdr:colOff>361950</xdr:colOff>
      <xdr:row>170</xdr:row>
      <xdr:rowOff>590550</xdr:rowOff>
    </xdr:to>
    <xdr:pic>
      <xdr:nvPicPr>
        <xdr:cNvPr id="11" name="Picture 26" descr="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34250" y="36766500"/>
          <a:ext cx="781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76200</xdr:rowOff>
    </xdr:from>
    <xdr:to>
      <xdr:col>9</xdr:col>
      <xdr:colOff>809625</xdr:colOff>
      <xdr:row>0</xdr:row>
      <xdr:rowOff>1000125</xdr:rowOff>
    </xdr:to>
    <xdr:grpSp>
      <xdr:nvGrpSpPr>
        <xdr:cNvPr id="12" name="Group 13"/>
        <xdr:cNvGrpSpPr>
          <a:grpSpLocks/>
        </xdr:cNvGrpSpPr>
      </xdr:nvGrpSpPr>
      <xdr:grpSpPr>
        <a:xfrm>
          <a:off x="57150" y="76200"/>
          <a:ext cx="8496300" cy="923925"/>
          <a:chOff x="5" y="8"/>
          <a:chExt cx="633" cy="79"/>
        </a:xfrm>
        <a:solidFill>
          <a:srgbClr val="FFFFFF"/>
        </a:solidFill>
      </xdr:grpSpPr>
      <xdr:pic>
        <xdr:nvPicPr>
          <xdr:cNvPr id="13" name="Picture 1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29" y="19"/>
            <a:ext cx="149" cy="4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" name="Line 15"/>
          <xdr:cNvSpPr>
            <a:spLocks/>
          </xdr:cNvSpPr>
        </xdr:nvSpPr>
        <xdr:spPr>
          <a:xfrm>
            <a:off x="5" y="71"/>
            <a:ext cx="203" cy="0"/>
          </a:xfrm>
          <a:prstGeom prst="line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15" name="Picture 16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13" y="11"/>
            <a:ext cx="176" cy="4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6</xdr:col>
      <xdr:colOff>704850</xdr:colOff>
      <xdr:row>0</xdr:row>
      <xdr:rowOff>1047750</xdr:rowOff>
    </xdr:to>
    <xdr:grpSp>
      <xdr:nvGrpSpPr>
        <xdr:cNvPr id="1" name="Group 16"/>
        <xdr:cNvGrpSpPr>
          <a:grpSpLocks/>
        </xdr:cNvGrpSpPr>
      </xdr:nvGrpSpPr>
      <xdr:grpSpPr>
        <a:xfrm>
          <a:off x="0" y="114300"/>
          <a:ext cx="8629650" cy="933450"/>
          <a:chOff x="0" y="13"/>
          <a:chExt cx="814" cy="101"/>
        </a:xfrm>
        <a:solidFill>
          <a:srgbClr val="FFFFFF"/>
        </a:solidFill>
      </xdr:grpSpPr>
      <xdr:pic>
        <xdr:nvPicPr>
          <xdr:cNvPr id="2" name="Picture 17" descr="«ЛСР. Стеновые - М» (предприятие Группы ЛСР) - крупнейший производитель керамического фасадного кирпича России.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66" y="21"/>
            <a:ext cx="182" cy="6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Line 18"/>
          <xdr:cNvSpPr>
            <a:spLocks/>
          </xdr:cNvSpPr>
        </xdr:nvSpPr>
        <xdr:spPr>
          <a:xfrm>
            <a:off x="0" y="100"/>
            <a:ext cx="359" cy="0"/>
          </a:xfrm>
          <a:prstGeom prst="line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4" name="Picture 1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" y="17"/>
            <a:ext cx="273" cy="6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</xdr:col>
      <xdr:colOff>1285875</xdr:colOff>
      <xdr:row>2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152400"/>
          <a:ext cx="8534400" cy="771525"/>
          <a:chOff x="0" y="16"/>
          <a:chExt cx="784" cy="8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74" y="25"/>
            <a:ext cx="258" cy="4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Line 3"/>
          <xdr:cNvSpPr>
            <a:spLocks/>
          </xdr:cNvSpPr>
        </xdr:nvSpPr>
        <xdr:spPr>
          <a:xfrm>
            <a:off x="0" y="93"/>
            <a:ext cx="318" cy="0"/>
          </a:xfrm>
          <a:prstGeom prst="line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" y="20"/>
            <a:ext cx="242" cy="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238125</xdr:colOff>
      <xdr:row>3</xdr:row>
      <xdr:rowOff>85725</xdr:rowOff>
    </xdr:from>
    <xdr:to>
      <xdr:col>15</xdr:col>
      <xdr:colOff>1009650</xdr:colOff>
      <xdr:row>3</xdr:row>
      <xdr:rowOff>495300</xdr:rowOff>
    </xdr:to>
    <xdr:pic>
      <xdr:nvPicPr>
        <xdr:cNvPr id="1" name="Obraz 33" descr="daszek ogrodzeniowy 445x445x90 (0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2085975"/>
          <a:ext cx="771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142875</xdr:colOff>
      <xdr:row>3</xdr:row>
      <xdr:rowOff>28575</xdr:rowOff>
    </xdr:from>
    <xdr:to>
      <xdr:col>17</xdr:col>
      <xdr:colOff>1133475</xdr:colOff>
      <xdr:row>3</xdr:row>
      <xdr:rowOff>552450</xdr:rowOff>
    </xdr:to>
    <xdr:pic>
      <xdr:nvPicPr>
        <xdr:cNvPr id="2" name="Obraz 34" descr="daszek ogrodzeniowy 445x445x90 (0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2028825"/>
          <a:ext cx="990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</xdr:row>
      <xdr:rowOff>47625</xdr:rowOff>
    </xdr:from>
    <xdr:to>
      <xdr:col>16</xdr:col>
      <xdr:colOff>1171575</xdr:colOff>
      <xdr:row>3</xdr:row>
      <xdr:rowOff>523875</xdr:rowOff>
    </xdr:to>
    <xdr:pic>
      <xdr:nvPicPr>
        <xdr:cNvPr id="3" name="Obraz 35" descr="daszek 445x310x90 (01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2047875"/>
          <a:ext cx="895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2</xdr:row>
      <xdr:rowOff>133350</xdr:rowOff>
    </xdr:from>
    <xdr:to>
      <xdr:col>18</xdr:col>
      <xdr:colOff>1085850</xdr:colOff>
      <xdr:row>3</xdr:row>
      <xdr:rowOff>552450</xdr:rowOff>
    </xdr:to>
    <xdr:pic>
      <xdr:nvPicPr>
        <xdr:cNvPr id="4" name="Obraz 36" descr="daszek 445x310x90 (01)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0" y="1971675"/>
          <a:ext cx="1019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2</xdr:row>
      <xdr:rowOff>104775</xdr:rowOff>
    </xdr:from>
    <xdr:to>
      <xdr:col>19</xdr:col>
      <xdr:colOff>981075</xdr:colOff>
      <xdr:row>3</xdr:row>
      <xdr:rowOff>552450</xdr:rowOff>
    </xdr:to>
    <xdr:pic>
      <xdr:nvPicPr>
        <xdr:cNvPr id="5" name="Obraz 39" descr="Daszek_Royal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53325" y="194310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18</xdr:row>
      <xdr:rowOff>123825</xdr:rowOff>
    </xdr:from>
    <xdr:to>
      <xdr:col>15</xdr:col>
      <xdr:colOff>1028700</xdr:colOff>
      <xdr:row>19</xdr:row>
      <xdr:rowOff>238125</xdr:rowOff>
    </xdr:to>
    <xdr:pic>
      <xdr:nvPicPr>
        <xdr:cNvPr id="6" name="Obraz 41" descr="KO-180_120x100x58 (01)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0" y="6057900"/>
          <a:ext cx="828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18</xdr:row>
      <xdr:rowOff>123825</xdr:rowOff>
    </xdr:from>
    <xdr:to>
      <xdr:col>16</xdr:col>
      <xdr:colOff>1047750</xdr:colOff>
      <xdr:row>19</xdr:row>
      <xdr:rowOff>209550</xdr:rowOff>
    </xdr:to>
    <xdr:pic>
      <xdr:nvPicPr>
        <xdr:cNvPr id="7" name="Obraz 48" descr="ko mała pełna 01 rubinowa czerwień kopia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38600" y="6057900"/>
          <a:ext cx="809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18</xdr:row>
      <xdr:rowOff>85725</xdr:rowOff>
    </xdr:from>
    <xdr:to>
      <xdr:col>17</xdr:col>
      <xdr:colOff>1190625</xdr:colOff>
      <xdr:row>19</xdr:row>
      <xdr:rowOff>238125</xdr:rowOff>
    </xdr:to>
    <xdr:pic>
      <xdr:nvPicPr>
        <xdr:cNvPr id="8" name="Obraz 42" descr="KO-310_250x100x78  (01)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72075" y="6019800"/>
          <a:ext cx="1114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18</xdr:row>
      <xdr:rowOff>85725</xdr:rowOff>
    </xdr:from>
    <xdr:to>
      <xdr:col>18</xdr:col>
      <xdr:colOff>1133475</xdr:colOff>
      <xdr:row>19</xdr:row>
      <xdr:rowOff>209550</xdr:rowOff>
    </xdr:to>
    <xdr:pic>
      <xdr:nvPicPr>
        <xdr:cNvPr id="9" name="Obraz 68" descr="ko duża pełna 01 rubinowa czerwień kopia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24600" y="6019800"/>
          <a:ext cx="1123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18</xdr:row>
      <xdr:rowOff>76200</xdr:rowOff>
    </xdr:from>
    <xdr:to>
      <xdr:col>19</xdr:col>
      <xdr:colOff>1095375</xdr:colOff>
      <xdr:row>19</xdr:row>
      <xdr:rowOff>219075</xdr:rowOff>
    </xdr:to>
    <xdr:pic>
      <xdr:nvPicPr>
        <xdr:cNvPr id="10" name="Obraz 46" descr="listwa  ogrodzeniowa 79x250x42 (01)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72375" y="6010275"/>
          <a:ext cx="990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18</xdr:row>
      <xdr:rowOff>104775</xdr:rowOff>
    </xdr:from>
    <xdr:to>
      <xdr:col>20</xdr:col>
      <xdr:colOff>1114425</xdr:colOff>
      <xdr:row>19</xdr:row>
      <xdr:rowOff>285750</xdr:rowOff>
    </xdr:to>
    <xdr:pic>
      <xdr:nvPicPr>
        <xdr:cNvPr id="11" name="Obraz 47" descr="Lacznik-01-rubinowa_czerwien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05850" y="6038850"/>
          <a:ext cx="1085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171450</xdr:colOff>
      <xdr:row>39</xdr:row>
      <xdr:rowOff>104775</xdr:rowOff>
    </xdr:from>
    <xdr:to>
      <xdr:col>15</xdr:col>
      <xdr:colOff>1028700</xdr:colOff>
      <xdr:row>39</xdr:row>
      <xdr:rowOff>723900</xdr:rowOff>
    </xdr:to>
    <xdr:pic>
      <xdr:nvPicPr>
        <xdr:cNvPr id="12" name="Obraz 63" descr="kształtka parapet_01_15x12 kopia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33675" y="11020425"/>
          <a:ext cx="857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39</xdr:row>
      <xdr:rowOff>85725</xdr:rowOff>
    </xdr:from>
    <xdr:to>
      <xdr:col>16</xdr:col>
      <xdr:colOff>1028700</xdr:colOff>
      <xdr:row>39</xdr:row>
      <xdr:rowOff>733425</xdr:rowOff>
    </xdr:to>
    <xdr:pic>
      <xdr:nvPicPr>
        <xdr:cNvPr id="13" name="Obraz 64" descr="kształtka parapet_01_22x12 kopia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24300" y="11001375"/>
          <a:ext cx="904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39</xdr:row>
      <xdr:rowOff>57150</xdr:rowOff>
    </xdr:from>
    <xdr:to>
      <xdr:col>17</xdr:col>
      <xdr:colOff>1133475</xdr:colOff>
      <xdr:row>39</xdr:row>
      <xdr:rowOff>723900</xdr:rowOff>
    </xdr:to>
    <xdr:pic>
      <xdr:nvPicPr>
        <xdr:cNvPr id="14" name="Obraz 79" descr="kształtka parapet_01_28x12 kopia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62550" y="1097280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39</xdr:row>
      <xdr:rowOff>57150</xdr:rowOff>
    </xdr:from>
    <xdr:to>
      <xdr:col>18</xdr:col>
      <xdr:colOff>1123950</xdr:colOff>
      <xdr:row>39</xdr:row>
      <xdr:rowOff>723900</xdr:rowOff>
    </xdr:to>
    <xdr:pic>
      <xdr:nvPicPr>
        <xdr:cNvPr id="15" name="Obraz 85" descr="kształtka parapet_01_28x12 kopi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410325" y="10972800"/>
          <a:ext cx="1028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39</xdr:row>
      <xdr:rowOff>57150</xdr:rowOff>
    </xdr:from>
    <xdr:to>
      <xdr:col>19</xdr:col>
      <xdr:colOff>1200150</xdr:colOff>
      <xdr:row>39</xdr:row>
      <xdr:rowOff>723900</xdr:rowOff>
    </xdr:to>
    <xdr:pic>
      <xdr:nvPicPr>
        <xdr:cNvPr id="16" name="Obraz 54" descr="kształtka parapet_01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91425" y="10972800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39</xdr:row>
      <xdr:rowOff>28575</xdr:rowOff>
    </xdr:from>
    <xdr:to>
      <xdr:col>20</xdr:col>
      <xdr:colOff>1123950</xdr:colOff>
      <xdr:row>39</xdr:row>
      <xdr:rowOff>723900</xdr:rowOff>
    </xdr:to>
    <xdr:pic>
      <xdr:nvPicPr>
        <xdr:cNvPr id="17" name="Obraz 55" descr="kształtka parapet_01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686800" y="10944225"/>
          <a:ext cx="1114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38</xdr:row>
      <xdr:rowOff>123825</xdr:rowOff>
    </xdr:from>
    <xdr:to>
      <xdr:col>21</xdr:col>
      <xdr:colOff>1162050</xdr:colOff>
      <xdr:row>39</xdr:row>
      <xdr:rowOff>723900</xdr:rowOff>
    </xdr:to>
    <xdr:pic>
      <xdr:nvPicPr>
        <xdr:cNvPr id="18" name="Obraz 56" descr="kształtka parapet_01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886950" y="10877550"/>
          <a:ext cx="1095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21</xdr:col>
      <xdr:colOff>1133475</xdr:colOff>
      <xdr:row>0</xdr:row>
      <xdr:rowOff>1295400</xdr:rowOff>
    </xdr:to>
    <xdr:grpSp>
      <xdr:nvGrpSpPr>
        <xdr:cNvPr id="19" name="Group 25"/>
        <xdr:cNvGrpSpPr>
          <a:grpSpLocks/>
        </xdr:cNvGrpSpPr>
      </xdr:nvGrpSpPr>
      <xdr:grpSpPr>
        <a:xfrm>
          <a:off x="0" y="85725"/>
          <a:ext cx="10953750" cy="1209675"/>
          <a:chOff x="0" y="9"/>
          <a:chExt cx="1006" cy="127"/>
        </a:xfrm>
        <a:solidFill>
          <a:srgbClr val="FFFFFF"/>
        </a:solidFill>
      </xdr:grpSpPr>
      <xdr:pic>
        <xdr:nvPicPr>
          <xdr:cNvPr id="20" name="Obraz 57" descr="KINGKLINKIER LOGO 2012.jpg"/>
          <xdr:cNvPicPr preferRelativeResize="1">
            <a:picLocks noChangeAspect="1"/>
          </xdr:cNvPicPr>
        </xdr:nvPicPr>
        <xdr:blipFill>
          <a:blip r:embed="rId19"/>
          <a:stretch>
            <a:fillRect/>
          </a:stretch>
        </xdr:blipFill>
        <xdr:spPr>
          <a:xfrm>
            <a:off x="465" y="9"/>
            <a:ext cx="178" cy="9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1" name="Line 27"/>
          <xdr:cNvSpPr>
            <a:spLocks/>
          </xdr:cNvSpPr>
        </xdr:nvSpPr>
        <xdr:spPr>
          <a:xfrm>
            <a:off x="0" y="119"/>
            <a:ext cx="444" cy="0"/>
          </a:xfrm>
          <a:prstGeom prst="line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22" name="Picture 28"/>
          <xdr:cNvPicPr preferRelativeResize="1">
            <a:picLocks noChangeAspect="1"/>
          </xdr:cNvPicPr>
        </xdr:nvPicPr>
        <xdr:blipFill>
          <a:blip r:embed="rId20"/>
          <a:stretch>
            <a:fillRect/>
          </a:stretch>
        </xdr:blipFill>
        <xdr:spPr>
          <a:xfrm>
            <a:off x="14" y="17"/>
            <a:ext cx="337" cy="8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DW-&#1082;&#1083;&#1080;&#1085;&#1082;&#1077;&#1088;\2012\MUHR%20&#1058;&#1088;&#1086;&#1090;&#1091;&#1072;&#1088;&#1085;&#1099;&#1081;%20&#1082;&#1080;&#1088;&#1087;&#1080;&#1095;%20-%20&#1088;&#1086;&#1079;&#1085;&#1080;&#109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ход"/>
      <sheetName val="Тротуарный кирпич Lichterfeld"/>
    </sheetNames>
    <sheetDataSet>
      <sheetData sheetId="1">
        <row r="7">
          <cell r="A7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nker43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view="pageBreakPreview" zoomScale="85" zoomScaleSheetLayoutView="85" workbookViewId="0" topLeftCell="A1">
      <selection activeCell="E5" sqref="E5"/>
    </sheetView>
  </sheetViews>
  <sheetFormatPr defaultColWidth="9.00390625" defaultRowHeight="19.5" customHeight="1"/>
  <cols>
    <col min="1" max="1" width="17.375" style="0" customWidth="1"/>
    <col min="2" max="2" width="13.125" style="0" customWidth="1"/>
    <col min="8" max="8" width="43.75390625" style="183" customWidth="1"/>
    <col min="9" max="9" width="11.25390625" style="184" customWidth="1"/>
    <col min="10" max="16384" width="9.125" style="185" customWidth="1"/>
  </cols>
  <sheetData>
    <row r="2" spans="1:9" s="182" customFormat="1" ht="30.75" customHeight="1">
      <c r="A2" s="180"/>
      <c r="B2" s="180"/>
      <c r="C2" s="180"/>
      <c r="D2" s="180"/>
      <c r="E2" s="180"/>
      <c r="F2" s="180"/>
      <c r="G2" s="180"/>
      <c r="H2"/>
      <c r="I2" s="181"/>
    </row>
    <row r="3" ht="31.5" customHeight="1"/>
    <row r="4" ht="16.5" customHeight="1" thickBot="1">
      <c r="H4" s="232">
        <v>42125</v>
      </c>
    </row>
    <row r="5" spans="1:9" s="190" customFormat="1" ht="30.75" customHeight="1" thickBot="1">
      <c r="A5" s="186"/>
      <c r="B5" s="187" t="s">
        <v>15</v>
      </c>
      <c r="C5" s="187" t="s">
        <v>353</v>
      </c>
      <c r="D5" s="187" t="s">
        <v>354</v>
      </c>
      <c r="E5" s="246" t="s">
        <v>396</v>
      </c>
      <c r="F5" s="187" t="s">
        <v>355</v>
      </c>
      <c r="G5" s="187" t="s">
        <v>356</v>
      </c>
      <c r="H5" s="188" t="s">
        <v>357</v>
      </c>
      <c r="I5" s="189" t="s">
        <v>358</v>
      </c>
    </row>
    <row r="6" spans="1:9" ht="9.75" customHeight="1" thickBot="1">
      <c r="A6" s="254"/>
      <c r="B6" s="255"/>
      <c r="C6" s="255"/>
      <c r="D6" s="255"/>
      <c r="E6" s="255"/>
      <c r="F6" s="255"/>
      <c r="G6" s="255"/>
      <c r="H6" s="255"/>
      <c r="I6" s="256"/>
    </row>
    <row r="7" spans="1:9" ht="15.75" customHeight="1">
      <c r="A7" s="263" t="s">
        <v>394</v>
      </c>
      <c r="B7" s="191"/>
      <c r="C7" s="191"/>
      <c r="D7" s="191"/>
      <c r="E7" s="191"/>
      <c r="F7" s="191"/>
      <c r="G7" s="192"/>
      <c r="H7" s="193" t="s">
        <v>360</v>
      </c>
      <c r="I7" s="194">
        <v>660</v>
      </c>
    </row>
    <row r="8" spans="1:9" ht="15.75" customHeight="1">
      <c r="A8" s="250"/>
      <c r="B8" s="252" t="s">
        <v>361</v>
      </c>
      <c r="C8" s="252">
        <v>88</v>
      </c>
      <c r="D8" s="252">
        <v>50</v>
      </c>
      <c r="E8" s="252">
        <v>1270</v>
      </c>
      <c r="F8" s="252">
        <v>14.4</v>
      </c>
      <c r="G8" s="264">
        <v>720</v>
      </c>
      <c r="H8" s="197" t="s">
        <v>362</v>
      </c>
      <c r="I8" s="198">
        <v>750</v>
      </c>
    </row>
    <row r="9" spans="1:9" ht="15.75" customHeight="1">
      <c r="A9" s="250"/>
      <c r="B9" s="252"/>
      <c r="C9" s="252"/>
      <c r="D9" s="252"/>
      <c r="E9" s="252"/>
      <c r="F9" s="252"/>
      <c r="G9" s="264"/>
      <c r="H9" s="197" t="s">
        <v>363</v>
      </c>
      <c r="I9" s="198">
        <v>860</v>
      </c>
    </row>
    <row r="10" spans="1:9" ht="15.75" customHeight="1" thickBot="1">
      <c r="A10" s="251"/>
      <c r="B10" s="199"/>
      <c r="C10" s="199"/>
      <c r="D10" s="199"/>
      <c r="E10" s="199"/>
      <c r="F10" s="199"/>
      <c r="G10" s="200"/>
      <c r="H10" s="201" t="s">
        <v>364</v>
      </c>
      <c r="I10" s="202">
        <v>1100</v>
      </c>
    </row>
    <row r="11" spans="1:9" ht="9.75" customHeight="1" thickBot="1">
      <c r="A11" s="254"/>
      <c r="B11" s="255"/>
      <c r="C11" s="255"/>
      <c r="D11" s="255"/>
      <c r="E11" s="255"/>
      <c r="F11" s="255"/>
      <c r="G11" s="255"/>
      <c r="H11" s="255"/>
      <c r="I11" s="256"/>
    </row>
    <row r="12" spans="1:9" s="184" customFormat="1" ht="15.75" customHeight="1">
      <c r="A12" s="257" t="s">
        <v>359</v>
      </c>
      <c r="B12" s="203"/>
      <c r="C12" s="203"/>
      <c r="D12" s="203"/>
      <c r="E12" s="203"/>
      <c r="F12" s="203"/>
      <c r="G12" s="204"/>
      <c r="H12" s="205" t="s">
        <v>360</v>
      </c>
      <c r="I12" s="194">
        <v>820</v>
      </c>
    </row>
    <row r="13" spans="1:9" s="184" customFormat="1" ht="15.75" customHeight="1">
      <c r="A13" s="258"/>
      <c r="B13" s="195"/>
      <c r="C13" s="195"/>
      <c r="D13" s="195"/>
      <c r="E13" s="195"/>
      <c r="F13" s="195"/>
      <c r="G13" s="196"/>
      <c r="H13" s="206" t="s">
        <v>362</v>
      </c>
      <c r="I13" s="198">
        <v>910</v>
      </c>
    </row>
    <row r="14" spans="1:9" s="184" customFormat="1" ht="15.75" customHeight="1">
      <c r="A14" s="258"/>
      <c r="B14" s="195" t="s">
        <v>365</v>
      </c>
      <c r="C14" s="195">
        <v>132</v>
      </c>
      <c r="D14" s="195">
        <v>50</v>
      </c>
      <c r="E14" s="195">
        <v>1650</v>
      </c>
      <c r="F14" s="195">
        <v>12.48</v>
      </c>
      <c r="G14" s="196">
        <v>624</v>
      </c>
      <c r="H14" s="206" t="s">
        <v>363</v>
      </c>
      <c r="I14" s="198">
        <v>1020</v>
      </c>
    </row>
    <row r="15" spans="1:9" s="184" customFormat="1" ht="15.75" customHeight="1">
      <c r="A15" s="258"/>
      <c r="B15" s="195"/>
      <c r="C15" s="195"/>
      <c r="D15" s="195"/>
      <c r="E15" s="195"/>
      <c r="F15" s="195"/>
      <c r="G15" s="196"/>
      <c r="H15" s="207" t="s">
        <v>366</v>
      </c>
      <c r="I15" s="208">
        <v>1260</v>
      </c>
    </row>
    <row r="16" spans="1:9" s="184" customFormat="1" ht="15.75" customHeight="1" thickBot="1">
      <c r="A16" s="259"/>
      <c r="B16" s="209"/>
      <c r="C16" s="209"/>
      <c r="D16" s="209"/>
      <c r="E16" s="209"/>
      <c r="F16" s="209"/>
      <c r="G16" s="210"/>
      <c r="H16" s="211" t="s">
        <v>367</v>
      </c>
      <c r="I16" s="212">
        <v>1370</v>
      </c>
    </row>
    <row r="17" spans="1:9" ht="9.75" customHeight="1" thickBot="1">
      <c r="A17" s="254"/>
      <c r="B17" s="255"/>
      <c r="C17" s="255"/>
      <c r="D17" s="255"/>
      <c r="E17" s="255"/>
      <c r="F17" s="255"/>
      <c r="G17" s="255"/>
      <c r="H17" s="255"/>
      <c r="I17" s="256"/>
    </row>
    <row r="18" spans="1:9" s="184" customFormat="1" ht="15.75" customHeight="1">
      <c r="A18" s="257" t="s">
        <v>368</v>
      </c>
      <c r="B18" s="203"/>
      <c r="C18" s="203"/>
      <c r="D18" s="203"/>
      <c r="E18" s="203"/>
      <c r="F18" s="203"/>
      <c r="G18" s="204"/>
      <c r="H18" s="205" t="s">
        <v>360</v>
      </c>
      <c r="I18" s="194">
        <v>820</v>
      </c>
    </row>
    <row r="19" spans="1:9" s="184" customFormat="1" ht="15.75" customHeight="1">
      <c r="A19" s="258"/>
      <c r="B19" s="195" t="s">
        <v>369</v>
      </c>
      <c r="C19" s="195"/>
      <c r="D19" s="195"/>
      <c r="E19" s="195"/>
      <c r="F19" s="195"/>
      <c r="G19" s="196"/>
      <c r="H19" s="206" t="s">
        <v>362</v>
      </c>
      <c r="I19" s="198">
        <v>910</v>
      </c>
    </row>
    <row r="20" spans="1:9" s="184" customFormat="1" ht="15.75" customHeight="1">
      <c r="A20" s="258"/>
      <c r="B20" s="195" t="s">
        <v>370</v>
      </c>
      <c r="C20" s="195">
        <v>132</v>
      </c>
      <c r="D20" s="195">
        <v>70</v>
      </c>
      <c r="E20" s="195">
        <v>1545</v>
      </c>
      <c r="F20" s="195">
        <v>11.7</v>
      </c>
      <c r="G20" s="196">
        <v>819</v>
      </c>
      <c r="H20" s="206" t="s">
        <v>363</v>
      </c>
      <c r="I20" s="198">
        <v>1010</v>
      </c>
    </row>
    <row r="21" spans="1:9" s="184" customFormat="1" ht="15.75" customHeight="1">
      <c r="A21" s="258"/>
      <c r="B21" s="195" t="s">
        <v>371</v>
      </c>
      <c r="C21" s="195"/>
      <c r="D21" s="195"/>
      <c r="E21" s="195"/>
      <c r="F21" s="195"/>
      <c r="G21" s="196"/>
      <c r="H21" s="207" t="s">
        <v>366</v>
      </c>
      <c r="I21" s="208">
        <v>1250</v>
      </c>
    </row>
    <row r="22" spans="1:9" s="184" customFormat="1" ht="15.75" customHeight="1" thickBot="1">
      <c r="A22" s="259"/>
      <c r="B22" s="209"/>
      <c r="C22" s="209"/>
      <c r="D22" s="209"/>
      <c r="E22" s="209"/>
      <c r="F22" s="209"/>
      <c r="G22" s="210"/>
      <c r="H22" s="211" t="s">
        <v>367</v>
      </c>
      <c r="I22" s="212">
        <v>1370</v>
      </c>
    </row>
    <row r="23" spans="1:9" ht="9.75" customHeight="1" thickBot="1">
      <c r="A23" s="254"/>
      <c r="B23" s="255"/>
      <c r="C23" s="255"/>
      <c r="D23" s="255"/>
      <c r="E23" s="255"/>
      <c r="F23" s="255"/>
      <c r="G23" s="255"/>
      <c r="H23" s="255"/>
      <c r="I23" s="256"/>
    </row>
    <row r="24" spans="1:9" s="184" customFormat="1" ht="15.75" customHeight="1">
      <c r="A24" s="257" t="s">
        <v>372</v>
      </c>
      <c r="B24" s="203"/>
      <c r="C24" s="203"/>
      <c r="D24" s="203"/>
      <c r="E24" s="203"/>
      <c r="F24" s="203"/>
      <c r="G24" s="204"/>
      <c r="H24" s="205" t="s">
        <v>360</v>
      </c>
      <c r="I24" s="194">
        <v>840</v>
      </c>
    </row>
    <row r="25" spans="1:9" s="184" customFormat="1" ht="15.75" customHeight="1">
      <c r="A25" s="258"/>
      <c r="B25" s="195" t="s">
        <v>373</v>
      </c>
      <c r="C25" s="195"/>
      <c r="D25" s="195"/>
      <c r="E25" s="195"/>
      <c r="F25" s="195"/>
      <c r="G25" s="196"/>
      <c r="H25" s="206" t="s">
        <v>362</v>
      </c>
      <c r="I25" s="198">
        <v>930</v>
      </c>
    </row>
    <row r="26" spans="1:9" s="184" customFormat="1" ht="15.75" customHeight="1">
      <c r="A26" s="258"/>
      <c r="B26" s="195" t="s">
        <v>374</v>
      </c>
      <c r="C26" s="195">
        <v>132</v>
      </c>
      <c r="D26" s="195">
        <v>38.15</v>
      </c>
      <c r="E26" s="195">
        <v>1630</v>
      </c>
      <c r="F26" s="195">
        <v>11.83</v>
      </c>
      <c r="G26" s="196">
        <v>455</v>
      </c>
      <c r="H26" s="206" t="s">
        <v>363</v>
      </c>
      <c r="I26" s="198">
        <v>1040</v>
      </c>
    </row>
    <row r="27" spans="1:9" s="184" customFormat="1" ht="15.75" customHeight="1">
      <c r="A27" s="258"/>
      <c r="B27" s="195" t="s">
        <v>375</v>
      </c>
      <c r="C27" s="195"/>
      <c r="D27" s="195"/>
      <c r="E27" s="195"/>
      <c r="F27" s="195"/>
      <c r="G27" s="196"/>
      <c r="H27" s="207" t="s">
        <v>366</v>
      </c>
      <c r="I27" s="208">
        <v>1280</v>
      </c>
    </row>
    <row r="28" spans="1:9" s="184" customFormat="1" ht="15.75" customHeight="1" thickBot="1">
      <c r="A28" s="259"/>
      <c r="B28" s="209"/>
      <c r="C28" s="209"/>
      <c r="D28" s="209"/>
      <c r="E28" s="209"/>
      <c r="F28" s="209"/>
      <c r="G28" s="210"/>
      <c r="H28" s="211" t="s">
        <v>367</v>
      </c>
      <c r="I28" s="212">
        <v>1390</v>
      </c>
    </row>
    <row r="29" spans="1:9" ht="9.75" customHeight="1" thickBot="1">
      <c r="A29" s="254"/>
      <c r="B29" s="255"/>
      <c r="C29" s="255"/>
      <c r="D29" s="255"/>
      <c r="E29" s="255"/>
      <c r="F29" s="255"/>
      <c r="G29" s="255"/>
      <c r="H29" s="255"/>
      <c r="I29" s="256"/>
    </row>
    <row r="30" spans="1:9" ht="15.75" customHeight="1">
      <c r="A30" s="260" t="s">
        <v>376</v>
      </c>
      <c r="B30" s="213" t="s">
        <v>377</v>
      </c>
      <c r="C30" s="213">
        <v>132</v>
      </c>
      <c r="D30" s="213">
        <v>44.4</v>
      </c>
      <c r="E30" s="213">
        <v>1545</v>
      </c>
      <c r="F30" s="213">
        <v>11.7</v>
      </c>
      <c r="G30" s="214">
        <v>520</v>
      </c>
      <c r="H30" s="215" t="s">
        <v>378</v>
      </c>
      <c r="I30" s="216">
        <v>1390</v>
      </c>
    </row>
    <row r="31" spans="1:9" ht="15.75" customHeight="1">
      <c r="A31" s="261"/>
      <c r="B31" s="217" t="s">
        <v>379</v>
      </c>
      <c r="C31" s="217">
        <v>132</v>
      </c>
      <c r="D31" s="217">
        <v>29.6</v>
      </c>
      <c r="E31" s="217">
        <v>1751</v>
      </c>
      <c r="F31" s="217">
        <v>13.26</v>
      </c>
      <c r="G31" s="218">
        <v>390</v>
      </c>
      <c r="H31" s="219" t="s">
        <v>380</v>
      </c>
      <c r="I31" s="208">
        <v>1650</v>
      </c>
    </row>
    <row r="32" spans="1:9" ht="15.75" customHeight="1" thickBot="1">
      <c r="A32" s="262"/>
      <c r="B32" s="220" t="s">
        <v>381</v>
      </c>
      <c r="C32" s="220">
        <v>132</v>
      </c>
      <c r="D32" s="220">
        <v>9.88</v>
      </c>
      <c r="E32" s="220">
        <v>1751</v>
      </c>
      <c r="F32" s="220">
        <v>13.26</v>
      </c>
      <c r="G32" s="221">
        <v>130</v>
      </c>
      <c r="H32" s="222" t="s">
        <v>382</v>
      </c>
      <c r="I32" s="212">
        <v>2170</v>
      </c>
    </row>
    <row r="33" spans="1:9" ht="9.75" customHeight="1" thickBot="1">
      <c r="A33" s="254"/>
      <c r="B33" s="255"/>
      <c r="C33" s="255"/>
      <c r="D33" s="255"/>
      <c r="E33" s="255"/>
      <c r="F33" s="255"/>
      <c r="G33" s="255"/>
      <c r="H33" s="255"/>
      <c r="I33" s="256"/>
    </row>
    <row r="34" spans="1:9" s="184" customFormat="1" ht="15.75" customHeight="1">
      <c r="A34" s="257" t="s">
        <v>383</v>
      </c>
      <c r="B34" s="203"/>
      <c r="C34" s="203"/>
      <c r="D34" s="203"/>
      <c r="E34" s="203"/>
      <c r="F34" s="203"/>
      <c r="G34" s="204"/>
      <c r="H34" s="205" t="s">
        <v>360</v>
      </c>
      <c r="I34" s="194">
        <v>1040</v>
      </c>
    </row>
    <row r="35" spans="1:9" s="184" customFormat="1" ht="15.75" customHeight="1">
      <c r="A35" s="258"/>
      <c r="B35" s="195" t="s">
        <v>384</v>
      </c>
      <c r="C35" s="195">
        <v>132</v>
      </c>
      <c r="D35" s="195">
        <v>2.77</v>
      </c>
      <c r="E35" s="195">
        <v>1235</v>
      </c>
      <c r="F35" s="195">
        <v>9.36</v>
      </c>
      <c r="G35" s="196">
        <v>26</v>
      </c>
      <c r="H35" s="206" t="s">
        <v>362</v>
      </c>
      <c r="I35" s="198">
        <v>1140</v>
      </c>
    </row>
    <row r="36" spans="1:9" s="184" customFormat="1" ht="15.75" customHeight="1">
      <c r="A36" s="258"/>
      <c r="B36" s="195" t="s">
        <v>385</v>
      </c>
      <c r="C36" s="195">
        <v>132</v>
      </c>
      <c r="D36" s="195">
        <v>5.55</v>
      </c>
      <c r="E36" s="195">
        <v>1850</v>
      </c>
      <c r="F36" s="195">
        <v>14.04</v>
      </c>
      <c r="G36" s="196">
        <v>78</v>
      </c>
      <c r="H36" s="206" t="s">
        <v>363</v>
      </c>
      <c r="I36" s="198">
        <v>1260</v>
      </c>
    </row>
    <row r="37" spans="1:9" s="184" customFormat="1" ht="15.75" customHeight="1">
      <c r="A37" s="258"/>
      <c r="B37" s="195"/>
      <c r="C37" s="195"/>
      <c r="D37" s="195"/>
      <c r="E37" s="195"/>
      <c r="F37" s="195"/>
      <c r="G37" s="196"/>
      <c r="H37" s="207" t="s">
        <v>366</v>
      </c>
      <c r="I37" s="208">
        <v>1400</v>
      </c>
    </row>
    <row r="38" spans="1:9" s="184" customFormat="1" ht="15.75" customHeight="1" thickBot="1">
      <c r="A38" s="259"/>
      <c r="B38" s="209"/>
      <c r="C38" s="209"/>
      <c r="D38" s="209"/>
      <c r="E38" s="209"/>
      <c r="F38" s="209"/>
      <c r="G38" s="210"/>
      <c r="H38" s="211" t="s">
        <v>367</v>
      </c>
      <c r="I38" s="212">
        <v>1660</v>
      </c>
    </row>
    <row r="39" spans="1:9" ht="9.75" customHeight="1" thickBot="1">
      <c r="A39" s="254"/>
      <c r="B39" s="255"/>
      <c r="C39" s="255"/>
      <c r="D39" s="255"/>
      <c r="E39" s="255"/>
      <c r="F39" s="255"/>
      <c r="G39" s="255"/>
      <c r="H39" s="255"/>
      <c r="I39" s="256"/>
    </row>
    <row r="40" spans="1:9" s="184" customFormat="1" ht="15.75" customHeight="1">
      <c r="A40" s="257" t="s">
        <v>386</v>
      </c>
      <c r="B40" s="203"/>
      <c r="C40" s="203"/>
      <c r="D40" s="203"/>
      <c r="E40" s="203"/>
      <c r="F40" s="203"/>
      <c r="G40" s="204"/>
      <c r="H40" s="205" t="s">
        <v>360</v>
      </c>
      <c r="I40" s="194">
        <v>1220</v>
      </c>
    </row>
    <row r="41" spans="1:9" s="184" customFormat="1" ht="15.75" customHeight="1">
      <c r="A41" s="258"/>
      <c r="B41" s="195"/>
      <c r="C41" s="195"/>
      <c r="D41" s="195"/>
      <c r="E41" s="195"/>
      <c r="F41" s="195"/>
      <c r="G41" s="196"/>
      <c r="H41" s="206" t="s">
        <v>387</v>
      </c>
      <c r="I41" s="198">
        <v>1300</v>
      </c>
    </row>
    <row r="42" spans="1:9" s="184" customFormat="1" ht="15.75" customHeight="1">
      <c r="A42" s="258"/>
      <c r="B42" s="195" t="s">
        <v>388</v>
      </c>
      <c r="C42" s="195">
        <v>173</v>
      </c>
      <c r="D42" s="195">
        <v>1.56</v>
      </c>
      <c r="E42" s="195">
        <v>1110</v>
      </c>
      <c r="F42" s="195">
        <v>6.4</v>
      </c>
      <c r="G42" s="196">
        <v>10</v>
      </c>
      <c r="H42" s="206" t="s">
        <v>363</v>
      </c>
      <c r="I42" s="198">
        <v>1410</v>
      </c>
    </row>
    <row r="43" spans="1:9" s="184" customFormat="1" ht="15.75" customHeight="1">
      <c r="A43" s="258"/>
      <c r="B43" s="195" t="s">
        <v>389</v>
      </c>
      <c r="C43" s="195">
        <v>173</v>
      </c>
      <c r="D43" s="195">
        <v>1.23</v>
      </c>
      <c r="E43" s="195">
        <v>1400</v>
      </c>
      <c r="F43" s="195">
        <v>8.1</v>
      </c>
      <c r="G43" s="196">
        <v>10</v>
      </c>
      <c r="H43" s="207" t="s">
        <v>366</v>
      </c>
      <c r="I43" s="208">
        <v>1610</v>
      </c>
    </row>
    <row r="44" spans="1:9" s="184" customFormat="1" ht="15.75" customHeight="1" thickBot="1">
      <c r="A44" s="259"/>
      <c r="B44" s="209"/>
      <c r="C44" s="209"/>
      <c r="D44" s="209"/>
      <c r="E44" s="209"/>
      <c r="F44" s="209"/>
      <c r="G44" s="210"/>
      <c r="H44" s="211" t="s">
        <v>390</v>
      </c>
      <c r="I44" s="212">
        <v>1870</v>
      </c>
    </row>
    <row r="45" spans="1:9" ht="9.75" customHeight="1" thickBot="1">
      <c r="A45" s="247"/>
      <c r="B45" s="248"/>
      <c r="C45" s="248"/>
      <c r="D45" s="248"/>
      <c r="E45" s="248"/>
      <c r="F45" s="248"/>
      <c r="G45" s="248"/>
      <c r="H45" s="248" t="s">
        <v>391</v>
      </c>
      <c r="I45" s="249">
        <v>2390</v>
      </c>
    </row>
    <row r="46" spans="1:9" ht="15.75" customHeight="1">
      <c r="A46" s="250" t="s">
        <v>392</v>
      </c>
      <c r="B46" s="223"/>
      <c r="C46" s="223"/>
      <c r="D46" s="223"/>
      <c r="E46" s="223"/>
      <c r="F46" s="223"/>
      <c r="G46" s="224"/>
      <c r="H46" s="225" t="s">
        <v>360</v>
      </c>
      <c r="I46" s="226">
        <v>250</v>
      </c>
    </row>
    <row r="47" spans="1:9" ht="15.75" customHeight="1">
      <c r="A47" s="250"/>
      <c r="B47" s="223"/>
      <c r="C47" s="223"/>
      <c r="D47" s="223"/>
      <c r="E47" s="223"/>
      <c r="F47" s="223"/>
      <c r="G47" s="224"/>
      <c r="H47" s="197" t="s">
        <v>387</v>
      </c>
      <c r="I47" s="208">
        <v>330</v>
      </c>
    </row>
    <row r="48" spans="1:9" ht="15.75" customHeight="1">
      <c r="A48" s="250"/>
      <c r="B48" s="252" t="s">
        <v>393</v>
      </c>
      <c r="C48" s="252">
        <v>100</v>
      </c>
      <c r="D48" s="252">
        <v>1</v>
      </c>
      <c r="E48" s="252">
        <v>1500</v>
      </c>
      <c r="F48" s="252">
        <v>15</v>
      </c>
      <c r="G48" s="253">
        <v>15</v>
      </c>
      <c r="H48" s="197" t="s">
        <v>363</v>
      </c>
      <c r="I48" s="208">
        <v>480</v>
      </c>
    </row>
    <row r="49" spans="1:9" ht="15.75" customHeight="1">
      <c r="A49" s="250"/>
      <c r="B49" s="252"/>
      <c r="C49" s="252"/>
      <c r="D49" s="252"/>
      <c r="E49" s="252"/>
      <c r="F49" s="252"/>
      <c r="G49" s="253"/>
      <c r="H49" s="227" t="s">
        <v>366</v>
      </c>
      <c r="I49" s="208">
        <v>550</v>
      </c>
    </row>
    <row r="50" spans="1:9" ht="15.75" customHeight="1">
      <c r="A50" s="250"/>
      <c r="B50" s="223"/>
      <c r="C50" s="223"/>
      <c r="D50" s="223"/>
      <c r="E50" s="223"/>
      <c r="F50" s="223"/>
      <c r="G50" s="224"/>
      <c r="H50" s="228" t="s">
        <v>390</v>
      </c>
      <c r="I50" s="208">
        <v>650</v>
      </c>
    </row>
    <row r="51" spans="1:9" ht="15.75" customHeight="1" thickBot="1">
      <c r="A51" s="251"/>
      <c r="B51" s="199"/>
      <c r="C51" s="199"/>
      <c r="D51" s="199"/>
      <c r="E51" s="199"/>
      <c r="F51" s="199"/>
      <c r="G51" s="229"/>
      <c r="H51" s="230" t="s">
        <v>391</v>
      </c>
      <c r="I51" s="212">
        <v>870</v>
      </c>
    </row>
  </sheetData>
  <mergeCells count="28">
    <mergeCell ref="A6:I6"/>
    <mergeCell ref="A7:A10"/>
    <mergeCell ref="B8:B9"/>
    <mergeCell ref="C8:C9"/>
    <mergeCell ref="D8:D9"/>
    <mergeCell ref="E8:E9"/>
    <mergeCell ref="F8:F9"/>
    <mergeCell ref="G8:G9"/>
    <mergeCell ref="A11:I11"/>
    <mergeCell ref="A12:A16"/>
    <mergeCell ref="A17:I17"/>
    <mergeCell ref="A18:A22"/>
    <mergeCell ref="A23:I23"/>
    <mergeCell ref="A24:A28"/>
    <mergeCell ref="A29:I29"/>
    <mergeCell ref="A30:A32"/>
    <mergeCell ref="A33:I33"/>
    <mergeCell ref="A34:A38"/>
    <mergeCell ref="A39:I39"/>
    <mergeCell ref="A40:A44"/>
    <mergeCell ref="A45:I45"/>
    <mergeCell ref="A46:A51"/>
    <mergeCell ref="B48:B49"/>
    <mergeCell ref="C48:C49"/>
    <mergeCell ref="D48:D49"/>
    <mergeCell ref="E48:E49"/>
    <mergeCell ref="F48:F49"/>
    <mergeCell ref="G48:G49"/>
  </mergeCells>
  <printOptions/>
  <pageMargins left="0.75" right="0.75" top="1" bottom="1" header="0.5" footer="0.5"/>
  <pageSetup horizontalDpi="600" verticalDpi="600" orientation="portrait" paperSize="9" scale="65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6"/>
  <sheetViews>
    <sheetView view="pageBreakPreview" zoomScale="85" zoomScaleSheetLayoutView="85" workbookViewId="0" topLeftCell="A1">
      <selection activeCell="I18" sqref="I18"/>
    </sheetView>
  </sheetViews>
  <sheetFormatPr defaultColWidth="9.00390625" defaultRowHeight="12.75"/>
  <cols>
    <col min="1" max="1" width="8.75390625" style="73" customWidth="1"/>
    <col min="2" max="2" width="8.75390625" style="72" customWidth="1"/>
    <col min="3" max="3" width="6.625" style="72" customWidth="1"/>
    <col min="4" max="4" width="29.875" style="75" customWidth="1"/>
    <col min="5" max="5" width="11.625" style="72" customWidth="1"/>
    <col min="6" max="6" width="7.875" style="72" customWidth="1"/>
    <col min="7" max="7" width="9.625" style="72" customWidth="1"/>
    <col min="8" max="8" width="7.625" style="72" customWidth="1"/>
    <col min="9" max="10" width="10.875" style="72" customWidth="1"/>
    <col min="11" max="16384" width="9.125" style="171" customWidth="1"/>
  </cols>
  <sheetData>
    <row r="1" spans="1:10" ht="87.75" customHeight="1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3:10" ht="18.75">
      <c r="C2" s="308" t="s">
        <v>269</v>
      </c>
      <c r="D2" s="309"/>
      <c r="E2" s="309"/>
      <c r="F2" s="309"/>
      <c r="G2" s="309"/>
      <c r="H2" s="309"/>
      <c r="I2" s="309"/>
      <c r="J2" s="309"/>
    </row>
    <row r="3" spans="3:10" ht="15" customHeight="1">
      <c r="C3" s="76"/>
      <c r="D3" s="77"/>
      <c r="E3" s="76"/>
      <c r="G3" s="78"/>
      <c r="H3" s="310" t="s">
        <v>270</v>
      </c>
      <c r="I3" s="310"/>
      <c r="J3" s="310"/>
    </row>
    <row r="4" spans="1:10" s="172" customFormat="1" ht="15" customHeight="1">
      <c r="A4" s="79"/>
      <c r="B4" s="80"/>
      <c r="C4" s="79"/>
      <c r="D4" s="79"/>
      <c r="E4" s="79"/>
      <c r="F4" s="79"/>
      <c r="G4" s="79"/>
      <c r="H4" s="79"/>
      <c r="I4" s="79"/>
      <c r="J4" s="79"/>
    </row>
    <row r="5" spans="1:10" s="172" customFormat="1" ht="18.75">
      <c r="A5" s="302" t="s">
        <v>271</v>
      </c>
      <c r="B5" s="302"/>
      <c r="C5" s="302"/>
      <c r="D5" s="302"/>
      <c r="E5" s="302"/>
      <c r="F5" s="302"/>
      <c r="G5" s="302"/>
      <c r="H5" s="302"/>
      <c r="I5" s="302"/>
      <c r="J5" s="302"/>
    </row>
    <row r="6" spans="1:10" s="173" customFormat="1" ht="22.5">
      <c r="A6" s="81"/>
      <c r="B6" s="81" t="s">
        <v>272</v>
      </c>
      <c r="C6" s="81" t="s">
        <v>273</v>
      </c>
      <c r="D6" s="81" t="s">
        <v>1</v>
      </c>
      <c r="E6" s="81" t="s">
        <v>2</v>
      </c>
      <c r="F6" s="81" t="s">
        <v>3</v>
      </c>
      <c r="G6" s="81" t="s">
        <v>274</v>
      </c>
      <c r="H6" s="81" t="s">
        <v>275</v>
      </c>
      <c r="I6" s="81" t="s">
        <v>4</v>
      </c>
      <c r="J6" s="81" t="s">
        <v>5</v>
      </c>
    </row>
    <row r="7" spans="1:10" s="174" customFormat="1" ht="19.5" customHeight="1">
      <c r="A7" s="82" t="s">
        <v>276</v>
      </c>
      <c r="B7" s="83">
        <v>1000825</v>
      </c>
      <c r="C7" s="84" t="s">
        <v>108</v>
      </c>
      <c r="D7" s="82" t="s">
        <v>109</v>
      </c>
      <c r="E7" s="82" t="s">
        <v>7</v>
      </c>
      <c r="F7" s="82" t="s">
        <v>18</v>
      </c>
      <c r="G7" s="82">
        <v>630</v>
      </c>
      <c r="H7" s="82">
        <v>2.4</v>
      </c>
      <c r="I7" s="85">
        <v>1.35</v>
      </c>
      <c r="J7" s="86">
        <f aca="true" t="shared" si="0" ref="J7:J24">I7*48</f>
        <v>64.80000000000001</v>
      </c>
    </row>
    <row r="8" spans="1:10" s="174" customFormat="1" ht="19.5" customHeight="1">
      <c r="A8" s="82" t="s">
        <v>276</v>
      </c>
      <c r="B8" s="83">
        <v>1001919</v>
      </c>
      <c r="C8" s="84" t="s">
        <v>43</v>
      </c>
      <c r="D8" s="82" t="s">
        <v>44</v>
      </c>
      <c r="E8" s="82" t="s">
        <v>6</v>
      </c>
      <c r="F8" s="82" t="s">
        <v>18</v>
      </c>
      <c r="G8" s="82">
        <v>840</v>
      </c>
      <c r="H8" s="82">
        <v>1.8</v>
      </c>
      <c r="I8" s="85">
        <v>1</v>
      </c>
      <c r="J8" s="86">
        <f t="shared" si="0"/>
        <v>48</v>
      </c>
    </row>
    <row r="9" spans="1:10" s="174" customFormat="1" ht="19.5" customHeight="1">
      <c r="A9" s="82" t="s">
        <v>276</v>
      </c>
      <c r="B9" s="83">
        <v>1000910</v>
      </c>
      <c r="C9" s="84" t="s">
        <v>45</v>
      </c>
      <c r="D9" s="82" t="s">
        <v>44</v>
      </c>
      <c r="E9" s="82" t="s">
        <v>20</v>
      </c>
      <c r="F9" s="82" t="s">
        <v>18</v>
      </c>
      <c r="G9" s="82">
        <v>735</v>
      </c>
      <c r="H9" s="82">
        <v>2.1</v>
      </c>
      <c r="I9" s="85">
        <v>1.2</v>
      </c>
      <c r="J9" s="86">
        <f t="shared" si="0"/>
        <v>57.599999999999994</v>
      </c>
    </row>
    <row r="10" spans="1:10" s="174" customFormat="1" ht="19.5" customHeight="1">
      <c r="A10" s="82" t="s">
        <v>276</v>
      </c>
      <c r="B10" s="83">
        <v>1000965</v>
      </c>
      <c r="C10" s="84" t="s">
        <v>80</v>
      </c>
      <c r="D10" s="82" t="s">
        <v>79</v>
      </c>
      <c r="E10" s="82" t="s">
        <v>7</v>
      </c>
      <c r="F10" s="82" t="s">
        <v>18</v>
      </c>
      <c r="G10" s="82">
        <v>630</v>
      </c>
      <c r="H10" s="82">
        <v>2.4</v>
      </c>
      <c r="I10" s="85">
        <v>1.25</v>
      </c>
      <c r="J10" s="85">
        <f t="shared" si="0"/>
        <v>60</v>
      </c>
    </row>
    <row r="11" spans="1:10" s="174" customFormat="1" ht="19.5" customHeight="1">
      <c r="A11" s="82" t="s">
        <v>276</v>
      </c>
      <c r="B11" s="83">
        <v>1000970</v>
      </c>
      <c r="C11" s="84" t="s">
        <v>95</v>
      </c>
      <c r="D11" s="82" t="s">
        <v>96</v>
      </c>
      <c r="E11" s="82" t="s">
        <v>20</v>
      </c>
      <c r="F11" s="82" t="s">
        <v>18</v>
      </c>
      <c r="G11" s="82">
        <v>735</v>
      </c>
      <c r="H11" s="82">
        <v>2.1</v>
      </c>
      <c r="I11" s="85">
        <v>1.17</v>
      </c>
      <c r="J11" s="85">
        <f t="shared" si="0"/>
        <v>56.16</v>
      </c>
    </row>
    <row r="12" spans="1:10" s="174" customFormat="1" ht="19.5" customHeight="1">
      <c r="A12" s="82" t="s">
        <v>276</v>
      </c>
      <c r="B12" s="83">
        <v>1001939</v>
      </c>
      <c r="C12" s="84" t="s">
        <v>277</v>
      </c>
      <c r="D12" s="82" t="s">
        <v>65</v>
      </c>
      <c r="E12" s="82" t="s">
        <v>6</v>
      </c>
      <c r="F12" s="82" t="s">
        <v>18</v>
      </c>
      <c r="G12" s="82">
        <v>840</v>
      </c>
      <c r="H12" s="82">
        <v>1.8</v>
      </c>
      <c r="I12" s="85">
        <v>1</v>
      </c>
      <c r="J12" s="85">
        <f t="shared" si="0"/>
        <v>48</v>
      </c>
    </row>
    <row r="13" spans="1:10" s="174" customFormat="1" ht="19.5" customHeight="1">
      <c r="A13" s="82" t="s">
        <v>276</v>
      </c>
      <c r="B13" s="83">
        <v>1000933</v>
      </c>
      <c r="C13" s="84" t="s">
        <v>278</v>
      </c>
      <c r="D13" s="82" t="s">
        <v>65</v>
      </c>
      <c r="E13" s="82" t="s">
        <v>20</v>
      </c>
      <c r="F13" s="82" t="s">
        <v>18</v>
      </c>
      <c r="G13" s="82">
        <v>700</v>
      </c>
      <c r="H13" s="82">
        <v>2.1</v>
      </c>
      <c r="I13" s="85">
        <v>1.2</v>
      </c>
      <c r="J13" s="86">
        <f t="shared" si="0"/>
        <v>57.599999999999994</v>
      </c>
    </row>
    <row r="14" spans="1:10" s="174" customFormat="1" ht="19.5" customHeight="1">
      <c r="A14" s="82" t="s">
        <v>276</v>
      </c>
      <c r="B14" s="83">
        <v>1000935</v>
      </c>
      <c r="C14" s="84" t="s">
        <v>66</v>
      </c>
      <c r="D14" s="82" t="s">
        <v>65</v>
      </c>
      <c r="E14" s="82" t="s">
        <v>7</v>
      </c>
      <c r="F14" s="82" t="s">
        <v>18</v>
      </c>
      <c r="G14" s="82">
        <v>630</v>
      </c>
      <c r="H14" s="82">
        <v>2.4</v>
      </c>
      <c r="I14" s="85">
        <v>1.37</v>
      </c>
      <c r="J14" s="86">
        <f t="shared" si="0"/>
        <v>65.76</v>
      </c>
    </row>
    <row r="15" spans="1:10" s="174" customFormat="1" ht="19.5" customHeight="1">
      <c r="A15" s="82" t="s">
        <v>276</v>
      </c>
      <c r="B15" s="83">
        <v>1009306</v>
      </c>
      <c r="C15" s="84" t="s">
        <v>279</v>
      </c>
      <c r="D15" s="82" t="s">
        <v>280</v>
      </c>
      <c r="E15" s="82" t="s">
        <v>20</v>
      </c>
      <c r="F15" s="82" t="s">
        <v>18</v>
      </c>
      <c r="G15" s="82">
        <v>700</v>
      </c>
      <c r="H15" s="82">
        <v>2.1</v>
      </c>
      <c r="I15" s="85">
        <v>0.91</v>
      </c>
      <c r="J15" s="86">
        <f t="shared" si="0"/>
        <v>43.68</v>
      </c>
    </row>
    <row r="16" spans="1:10" s="174" customFormat="1" ht="19.5" customHeight="1">
      <c r="A16" s="82" t="s">
        <v>276</v>
      </c>
      <c r="B16" s="83">
        <v>1001929</v>
      </c>
      <c r="C16" s="84" t="s">
        <v>54</v>
      </c>
      <c r="D16" s="82" t="s">
        <v>55</v>
      </c>
      <c r="E16" s="82" t="s">
        <v>6</v>
      </c>
      <c r="F16" s="82" t="s">
        <v>18</v>
      </c>
      <c r="G16" s="82">
        <v>840</v>
      </c>
      <c r="H16" s="82">
        <v>1.8</v>
      </c>
      <c r="I16" s="85">
        <v>1</v>
      </c>
      <c r="J16" s="86">
        <f t="shared" si="0"/>
        <v>48</v>
      </c>
    </row>
    <row r="17" spans="1:10" s="174" customFormat="1" ht="19.5" customHeight="1">
      <c r="A17" s="82" t="s">
        <v>276</v>
      </c>
      <c r="B17" s="83">
        <v>1000920</v>
      </c>
      <c r="C17" s="84" t="s">
        <v>56</v>
      </c>
      <c r="D17" s="82" t="s">
        <v>55</v>
      </c>
      <c r="E17" s="82" t="s">
        <v>20</v>
      </c>
      <c r="F17" s="82" t="s">
        <v>18</v>
      </c>
      <c r="G17" s="82">
        <v>735</v>
      </c>
      <c r="H17" s="82">
        <v>2.1</v>
      </c>
      <c r="I17" s="85">
        <v>1.21</v>
      </c>
      <c r="J17" s="86">
        <f t="shared" si="0"/>
        <v>58.08</v>
      </c>
    </row>
    <row r="18" spans="1:10" s="174" customFormat="1" ht="19.5" customHeight="1">
      <c r="A18" s="82" t="s">
        <v>276</v>
      </c>
      <c r="B18" s="83">
        <v>1001619</v>
      </c>
      <c r="C18" s="84" t="s">
        <v>281</v>
      </c>
      <c r="D18" s="82" t="s">
        <v>282</v>
      </c>
      <c r="E18" s="82" t="s">
        <v>6</v>
      </c>
      <c r="F18" s="82" t="s">
        <v>18</v>
      </c>
      <c r="G18" s="82">
        <v>840</v>
      </c>
      <c r="H18" s="82">
        <v>1.8</v>
      </c>
      <c r="I18" s="85">
        <v>1.05</v>
      </c>
      <c r="J18" s="86">
        <f t="shared" si="0"/>
        <v>50.400000000000006</v>
      </c>
    </row>
    <row r="19" spans="1:10" s="174" customFormat="1" ht="19.5" customHeight="1">
      <c r="A19" s="82" t="s">
        <v>276</v>
      </c>
      <c r="B19" s="83">
        <v>1000995</v>
      </c>
      <c r="C19" s="84" t="s">
        <v>88</v>
      </c>
      <c r="D19" s="82" t="s">
        <v>87</v>
      </c>
      <c r="E19" s="82" t="s">
        <v>7</v>
      </c>
      <c r="F19" s="82" t="s">
        <v>18</v>
      </c>
      <c r="G19" s="82">
        <v>630</v>
      </c>
      <c r="H19" s="82">
        <v>2.4</v>
      </c>
      <c r="I19" s="85">
        <v>1.28</v>
      </c>
      <c r="J19" s="85">
        <f t="shared" si="0"/>
        <v>61.44</v>
      </c>
    </row>
    <row r="20" spans="1:10" s="174" customFormat="1" ht="19.5" customHeight="1">
      <c r="A20" s="82" t="s">
        <v>276</v>
      </c>
      <c r="B20" s="83">
        <v>1001958</v>
      </c>
      <c r="C20" s="84" t="s">
        <v>70</v>
      </c>
      <c r="D20" s="82" t="s">
        <v>71</v>
      </c>
      <c r="E20" s="82" t="s">
        <v>6</v>
      </c>
      <c r="F20" s="82" t="s">
        <v>18</v>
      </c>
      <c r="G20" s="82">
        <v>840</v>
      </c>
      <c r="H20" s="82">
        <v>1.8</v>
      </c>
      <c r="I20" s="85">
        <v>0.95</v>
      </c>
      <c r="J20" s="86">
        <f t="shared" si="0"/>
        <v>45.599999999999994</v>
      </c>
    </row>
    <row r="21" spans="1:10" s="174" customFormat="1" ht="19.5" customHeight="1">
      <c r="A21" s="82" t="s">
        <v>276</v>
      </c>
      <c r="B21" s="83">
        <v>1000950</v>
      </c>
      <c r="C21" s="84" t="s">
        <v>72</v>
      </c>
      <c r="D21" s="82" t="s">
        <v>71</v>
      </c>
      <c r="E21" s="82" t="s">
        <v>20</v>
      </c>
      <c r="F21" s="82" t="s">
        <v>18</v>
      </c>
      <c r="G21" s="82">
        <v>735</v>
      </c>
      <c r="H21" s="82">
        <v>2.1</v>
      </c>
      <c r="I21" s="85">
        <v>1.13</v>
      </c>
      <c r="J21" s="85">
        <f t="shared" si="0"/>
        <v>54.239999999999995</v>
      </c>
    </row>
    <row r="22" spans="1:10" s="174" customFormat="1" ht="19.5" customHeight="1">
      <c r="A22" s="82" t="s">
        <v>276</v>
      </c>
      <c r="B22" s="83">
        <v>1000955</v>
      </c>
      <c r="C22" s="84" t="s">
        <v>73</v>
      </c>
      <c r="D22" s="82" t="s">
        <v>71</v>
      </c>
      <c r="E22" s="82" t="s">
        <v>7</v>
      </c>
      <c r="F22" s="82" t="s">
        <v>18</v>
      </c>
      <c r="G22" s="82">
        <v>630</v>
      </c>
      <c r="H22" s="82">
        <v>2.4</v>
      </c>
      <c r="I22" s="85">
        <v>1.21</v>
      </c>
      <c r="J22" s="85">
        <f t="shared" si="0"/>
        <v>58.08</v>
      </c>
    </row>
    <row r="23" spans="1:10" s="174" customFormat="1" ht="19.5" customHeight="1">
      <c r="A23" s="82" t="s">
        <v>276</v>
      </c>
      <c r="B23" s="83">
        <v>1001909</v>
      </c>
      <c r="C23" s="84" t="s">
        <v>16</v>
      </c>
      <c r="D23" s="82" t="s">
        <v>17</v>
      </c>
      <c r="E23" s="82" t="s">
        <v>6</v>
      </c>
      <c r="F23" s="82" t="s">
        <v>18</v>
      </c>
      <c r="G23" s="82">
        <v>840</v>
      </c>
      <c r="H23" s="82">
        <v>1.8</v>
      </c>
      <c r="I23" s="85">
        <v>0.95</v>
      </c>
      <c r="J23" s="85">
        <f t="shared" si="0"/>
        <v>45.599999999999994</v>
      </c>
    </row>
    <row r="24" spans="1:10" s="174" customFormat="1" ht="19.5" customHeight="1">
      <c r="A24" s="82" t="s">
        <v>276</v>
      </c>
      <c r="B24" s="83">
        <v>1000905</v>
      </c>
      <c r="C24" s="84" t="s">
        <v>25</v>
      </c>
      <c r="D24" s="82" t="s">
        <v>17</v>
      </c>
      <c r="E24" s="82" t="s">
        <v>7</v>
      </c>
      <c r="F24" s="82" t="s">
        <v>18</v>
      </c>
      <c r="G24" s="82">
        <v>630</v>
      </c>
      <c r="H24" s="82">
        <v>2.4</v>
      </c>
      <c r="I24" s="85">
        <v>1.21</v>
      </c>
      <c r="J24" s="85">
        <f t="shared" si="0"/>
        <v>58.08</v>
      </c>
    </row>
    <row r="25" spans="1:10" s="175" customFormat="1" ht="19.5" customHeight="1">
      <c r="A25" s="87"/>
      <c r="B25" s="88"/>
      <c r="C25" s="89"/>
      <c r="D25" s="87"/>
      <c r="E25" s="87"/>
      <c r="F25" s="87"/>
      <c r="G25" s="87"/>
      <c r="H25" s="87"/>
      <c r="I25" s="90"/>
      <c r="J25" s="90"/>
    </row>
    <row r="26" spans="1:10" s="172" customFormat="1" ht="18.75">
      <c r="A26" s="302" t="s">
        <v>283</v>
      </c>
      <c r="B26" s="302"/>
      <c r="C26" s="302"/>
      <c r="D26" s="302"/>
      <c r="E26" s="302"/>
      <c r="F26" s="302"/>
      <c r="G26" s="302"/>
      <c r="H26" s="302"/>
      <c r="I26" s="302"/>
      <c r="J26" s="302"/>
    </row>
    <row r="27" spans="1:10" s="174" customFormat="1" ht="15" customHeight="1">
      <c r="A27" s="82" t="s">
        <v>284</v>
      </c>
      <c r="B27" s="83"/>
      <c r="C27" s="91">
        <v>6853</v>
      </c>
      <c r="D27" s="303" t="s">
        <v>285</v>
      </c>
      <c r="E27" s="82" t="s">
        <v>286</v>
      </c>
      <c r="F27" s="82" t="s">
        <v>287</v>
      </c>
      <c r="G27" s="82">
        <v>480</v>
      </c>
      <c r="H27" s="82">
        <v>2.6</v>
      </c>
      <c r="I27" s="82">
        <v>1.36</v>
      </c>
      <c r="J27" s="82">
        <f aca="true" t="shared" si="1" ref="J27:J32">I27*47</f>
        <v>63.92</v>
      </c>
    </row>
    <row r="28" spans="1:10" s="174" customFormat="1" ht="15" customHeight="1">
      <c r="A28" s="82" t="s">
        <v>284</v>
      </c>
      <c r="B28" s="83"/>
      <c r="C28" s="92">
        <v>6753</v>
      </c>
      <c r="D28" s="303"/>
      <c r="E28" s="82" t="s">
        <v>288</v>
      </c>
      <c r="F28" s="82" t="s">
        <v>287</v>
      </c>
      <c r="G28" s="82">
        <v>290</v>
      </c>
      <c r="H28" s="82">
        <v>3.4</v>
      </c>
      <c r="I28" s="82">
        <v>1.73</v>
      </c>
      <c r="J28" s="82">
        <f t="shared" si="1"/>
        <v>81.31</v>
      </c>
    </row>
    <row r="29" spans="1:10" s="174" customFormat="1" ht="15" customHeight="1">
      <c r="A29" s="82" t="s">
        <v>284</v>
      </c>
      <c r="B29" s="83"/>
      <c r="C29" s="92">
        <v>6633</v>
      </c>
      <c r="D29" s="304" t="s">
        <v>289</v>
      </c>
      <c r="E29" s="82" t="s">
        <v>286</v>
      </c>
      <c r="F29" s="82" t="s">
        <v>287</v>
      </c>
      <c r="G29" s="93">
        <v>480</v>
      </c>
      <c r="H29" s="93">
        <v>2.6</v>
      </c>
      <c r="I29" s="82">
        <v>1.36</v>
      </c>
      <c r="J29" s="82">
        <f t="shared" si="1"/>
        <v>63.92</v>
      </c>
    </row>
    <row r="30" spans="1:10" s="174" customFormat="1" ht="15" customHeight="1">
      <c r="A30" s="82" t="s">
        <v>284</v>
      </c>
      <c r="B30" s="83"/>
      <c r="C30" s="94">
        <v>6533</v>
      </c>
      <c r="D30" s="304"/>
      <c r="E30" s="82" t="s">
        <v>288</v>
      </c>
      <c r="F30" s="82" t="s">
        <v>287</v>
      </c>
      <c r="G30" s="93">
        <v>290</v>
      </c>
      <c r="H30" s="93">
        <v>3.4</v>
      </c>
      <c r="I30" s="82">
        <v>1.73</v>
      </c>
      <c r="J30" s="82">
        <f t="shared" si="1"/>
        <v>81.31</v>
      </c>
    </row>
    <row r="31" spans="1:10" s="174" customFormat="1" ht="15" customHeight="1">
      <c r="A31" s="82" t="s">
        <v>284</v>
      </c>
      <c r="B31" s="83"/>
      <c r="C31" s="92">
        <v>8633</v>
      </c>
      <c r="D31" s="305" t="s">
        <v>290</v>
      </c>
      <c r="E31" s="93" t="s">
        <v>291</v>
      </c>
      <c r="F31" s="82" t="s">
        <v>287</v>
      </c>
      <c r="G31" s="93">
        <v>290</v>
      </c>
      <c r="H31" s="93">
        <v>3.4</v>
      </c>
      <c r="I31" s="82">
        <v>1.73</v>
      </c>
      <c r="J31" s="82">
        <f t="shared" si="1"/>
        <v>81.31</v>
      </c>
    </row>
    <row r="32" spans="1:10" s="176" customFormat="1" ht="15">
      <c r="A32" s="82" t="s">
        <v>284</v>
      </c>
      <c r="B32" s="83"/>
      <c r="C32" s="82">
        <v>8753</v>
      </c>
      <c r="D32" s="306"/>
      <c r="E32" s="82" t="s">
        <v>286</v>
      </c>
      <c r="F32" s="82" t="s">
        <v>287</v>
      </c>
      <c r="G32" s="82">
        <v>480</v>
      </c>
      <c r="H32" s="82">
        <v>2.6</v>
      </c>
      <c r="I32" s="82">
        <v>1.35</v>
      </c>
      <c r="J32" s="82">
        <f t="shared" si="1"/>
        <v>63.45</v>
      </c>
    </row>
    <row r="33" spans="1:10" s="176" customFormat="1" ht="14.25" customHeight="1">
      <c r="A33" s="95"/>
      <c r="B33" s="96">
        <v>1016111</v>
      </c>
      <c r="C33" s="97" t="s">
        <v>134</v>
      </c>
      <c r="D33" s="265" t="s">
        <v>79</v>
      </c>
      <c r="E33" s="95" t="s">
        <v>128</v>
      </c>
      <c r="F33" s="95" t="s">
        <v>129</v>
      </c>
      <c r="G33" s="95">
        <v>630</v>
      </c>
      <c r="H33" s="95">
        <v>1.9</v>
      </c>
      <c r="I33" s="98">
        <v>0.8624999999999999</v>
      </c>
      <c r="J33" s="99">
        <f>I33*60</f>
        <v>51.74999999999999</v>
      </c>
    </row>
    <row r="34" spans="1:10" s="176" customFormat="1" ht="14.25" customHeight="1">
      <c r="A34" s="95"/>
      <c r="B34" s="96"/>
      <c r="C34" s="97" t="s">
        <v>135</v>
      </c>
      <c r="D34" s="265"/>
      <c r="E34" s="95" t="s">
        <v>131</v>
      </c>
      <c r="F34" s="95" t="s">
        <v>132</v>
      </c>
      <c r="G34" s="95">
        <v>504</v>
      </c>
      <c r="H34" s="95">
        <v>2.2</v>
      </c>
      <c r="I34" s="98" t="s">
        <v>9</v>
      </c>
      <c r="J34" s="98" t="s">
        <v>9</v>
      </c>
    </row>
    <row r="35" spans="1:10" s="176" customFormat="1" ht="14.25" customHeight="1">
      <c r="A35" s="95"/>
      <c r="B35" s="96">
        <v>1019111</v>
      </c>
      <c r="C35" s="97" t="s">
        <v>136</v>
      </c>
      <c r="D35" s="265" t="s">
        <v>87</v>
      </c>
      <c r="E35" s="95" t="s">
        <v>128</v>
      </c>
      <c r="F35" s="95" t="s">
        <v>129</v>
      </c>
      <c r="G35" s="95">
        <v>630</v>
      </c>
      <c r="H35" s="95">
        <v>1.9</v>
      </c>
      <c r="I35" s="98">
        <v>0.8555555555555555</v>
      </c>
      <c r="J35" s="99">
        <f>I35*60</f>
        <v>51.33333333333333</v>
      </c>
    </row>
    <row r="36" spans="1:10" s="176" customFormat="1" ht="14.25" customHeight="1">
      <c r="A36" s="95"/>
      <c r="B36" s="96">
        <v>1019211</v>
      </c>
      <c r="C36" s="97" t="s">
        <v>137</v>
      </c>
      <c r="D36" s="265"/>
      <c r="E36" s="95" t="s">
        <v>131</v>
      </c>
      <c r="F36" s="95" t="s">
        <v>132</v>
      </c>
      <c r="G36" s="95">
        <v>504</v>
      </c>
      <c r="H36" s="95">
        <v>2.2</v>
      </c>
      <c r="I36" s="98" t="s">
        <v>9</v>
      </c>
      <c r="J36" s="98" t="s">
        <v>9</v>
      </c>
    </row>
    <row r="37" spans="1:10" s="176" customFormat="1" ht="14.25" customHeight="1">
      <c r="A37" s="95"/>
      <c r="B37" s="96">
        <v>1010111</v>
      </c>
      <c r="C37" s="97" t="s">
        <v>127</v>
      </c>
      <c r="D37" s="265" t="s">
        <v>17</v>
      </c>
      <c r="E37" s="95" t="s">
        <v>128</v>
      </c>
      <c r="F37" s="95" t="s">
        <v>129</v>
      </c>
      <c r="G37" s="95">
        <v>630</v>
      </c>
      <c r="H37" s="95">
        <v>1.9</v>
      </c>
      <c r="I37" s="99">
        <v>0.8208333333333332</v>
      </c>
      <c r="J37" s="99">
        <f>I37*60</f>
        <v>49.24999999999999</v>
      </c>
    </row>
    <row r="38" spans="1:10" s="176" customFormat="1" ht="14.25" customHeight="1">
      <c r="A38" s="95"/>
      <c r="B38" s="96"/>
      <c r="C38" s="97" t="s">
        <v>130</v>
      </c>
      <c r="D38" s="265"/>
      <c r="E38" s="95" t="s">
        <v>131</v>
      </c>
      <c r="F38" s="95" t="s">
        <v>132</v>
      </c>
      <c r="G38" s="95">
        <v>504</v>
      </c>
      <c r="H38" s="95">
        <v>2.2</v>
      </c>
      <c r="I38" s="98" t="s">
        <v>9</v>
      </c>
      <c r="J38" s="98" t="s">
        <v>9</v>
      </c>
    </row>
    <row r="39" spans="1:10" s="176" customFormat="1" ht="14.25" customHeight="1">
      <c r="A39" s="95"/>
      <c r="B39" s="96">
        <v>1015111</v>
      </c>
      <c r="C39" s="97" t="s">
        <v>133</v>
      </c>
      <c r="D39" s="95" t="s">
        <v>71</v>
      </c>
      <c r="E39" s="95" t="s">
        <v>128</v>
      </c>
      <c r="F39" s="95" t="s">
        <v>129</v>
      </c>
      <c r="G39" s="95">
        <v>720</v>
      </c>
      <c r="H39" s="95">
        <v>1.9</v>
      </c>
      <c r="I39" s="99">
        <v>0.8208333333333332</v>
      </c>
      <c r="J39" s="99">
        <f>I39*60</f>
        <v>49.24999999999999</v>
      </c>
    </row>
    <row r="40" spans="1:10" s="172" customFormat="1" ht="15" customHeight="1">
      <c r="A40" s="73"/>
      <c r="B40" s="74"/>
      <c r="C40" s="77"/>
      <c r="D40" s="77"/>
      <c r="E40" s="77"/>
      <c r="F40" s="74"/>
      <c r="G40" s="100"/>
      <c r="H40" s="101"/>
      <c r="I40" s="101"/>
      <c r="J40" s="101"/>
    </row>
    <row r="41" spans="1:10" s="172" customFormat="1" ht="18.75">
      <c r="A41" s="302" t="s">
        <v>292</v>
      </c>
      <c r="B41" s="302"/>
      <c r="C41" s="302"/>
      <c r="D41" s="302"/>
      <c r="E41" s="302"/>
      <c r="F41" s="302"/>
      <c r="G41" s="302"/>
      <c r="H41" s="302"/>
      <c r="I41" s="302"/>
      <c r="J41" s="302"/>
    </row>
    <row r="42" spans="1:10" s="177" customFormat="1" ht="22.5">
      <c r="A42" s="81"/>
      <c r="B42" s="81" t="s">
        <v>272</v>
      </c>
      <c r="C42" s="81" t="s">
        <v>273</v>
      </c>
      <c r="D42" s="81" t="s">
        <v>1</v>
      </c>
      <c r="E42" s="81" t="s">
        <v>2</v>
      </c>
      <c r="F42" s="81" t="s">
        <v>3</v>
      </c>
      <c r="G42" s="81" t="s">
        <v>274</v>
      </c>
      <c r="H42" s="81" t="s">
        <v>275</v>
      </c>
      <c r="I42" s="81" t="s">
        <v>4</v>
      </c>
      <c r="J42" s="81" t="s">
        <v>5</v>
      </c>
    </row>
    <row r="43" spans="1:10" s="178" customFormat="1" ht="14.25" customHeight="1">
      <c r="A43" s="82" t="s">
        <v>284</v>
      </c>
      <c r="B43" s="102">
        <v>1000620</v>
      </c>
      <c r="C43" s="103" t="s">
        <v>293</v>
      </c>
      <c r="D43" s="299" t="s">
        <v>294</v>
      </c>
      <c r="E43" s="102" t="s">
        <v>20</v>
      </c>
      <c r="F43" s="104" t="s">
        <v>18</v>
      </c>
      <c r="G43" s="104">
        <v>630</v>
      </c>
      <c r="H43" s="104">
        <v>2.4</v>
      </c>
      <c r="I43" s="105">
        <v>0.97</v>
      </c>
      <c r="J43" s="105">
        <f aca="true" t="shared" si="2" ref="J43:J49">I43*48</f>
        <v>46.56</v>
      </c>
    </row>
    <row r="44" spans="1:10" s="178" customFormat="1" ht="14.25" customHeight="1">
      <c r="A44" s="82" t="s">
        <v>284</v>
      </c>
      <c r="B44" s="102">
        <v>1000625</v>
      </c>
      <c r="C44" s="103" t="s">
        <v>295</v>
      </c>
      <c r="D44" s="299"/>
      <c r="E44" s="102" t="s">
        <v>7</v>
      </c>
      <c r="F44" s="104" t="s">
        <v>18</v>
      </c>
      <c r="G44" s="104">
        <v>630</v>
      </c>
      <c r="H44" s="104">
        <v>2.4</v>
      </c>
      <c r="I44" s="105">
        <v>1.16</v>
      </c>
      <c r="J44" s="105">
        <f t="shared" si="2"/>
        <v>55.67999999999999</v>
      </c>
    </row>
    <row r="45" spans="1:10" s="178" customFormat="1" ht="14.25" customHeight="1">
      <c r="A45" s="82" t="s">
        <v>284</v>
      </c>
      <c r="B45" s="102">
        <v>1000640</v>
      </c>
      <c r="C45" s="103" t="s">
        <v>296</v>
      </c>
      <c r="D45" s="299" t="s">
        <v>297</v>
      </c>
      <c r="E45" s="102" t="s">
        <v>20</v>
      </c>
      <c r="F45" s="104" t="s">
        <v>18</v>
      </c>
      <c r="G45" s="104">
        <v>630</v>
      </c>
      <c r="H45" s="104">
        <v>2.4</v>
      </c>
      <c r="I45" s="105">
        <v>0.8944444444444445</v>
      </c>
      <c r="J45" s="105">
        <f t="shared" si="2"/>
        <v>42.93333333333334</v>
      </c>
    </row>
    <row r="46" spans="1:10" s="178" customFormat="1" ht="14.25" customHeight="1">
      <c r="A46" s="82" t="s">
        <v>284</v>
      </c>
      <c r="B46" s="102">
        <v>1000645</v>
      </c>
      <c r="C46" s="103" t="s">
        <v>298</v>
      </c>
      <c r="D46" s="299"/>
      <c r="E46" s="102" t="s">
        <v>7</v>
      </c>
      <c r="F46" s="104" t="s">
        <v>18</v>
      </c>
      <c r="G46" s="104">
        <v>630</v>
      </c>
      <c r="H46" s="104">
        <v>2.4</v>
      </c>
      <c r="I46" s="105">
        <v>1.0152777777777777</v>
      </c>
      <c r="J46" s="105">
        <f t="shared" si="2"/>
        <v>48.733333333333334</v>
      </c>
    </row>
    <row r="47" spans="1:10" s="178" customFormat="1" ht="15" customHeight="1">
      <c r="A47" s="82" t="s">
        <v>284</v>
      </c>
      <c r="B47" s="102">
        <v>1009306</v>
      </c>
      <c r="C47" s="106" t="s">
        <v>279</v>
      </c>
      <c r="D47" s="301" t="s">
        <v>299</v>
      </c>
      <c r="E47" s="82" t="s">
        <v>20</v>
      </c>
      <c r="F47" s="82" t="s">
        <v>18</v>
      </c>
      <c r="G47" s="82">
        <v>735</v>
      </c>
      <c r="H47" s="82">
        <v>2.1</v>
      </c>
      <c r="I47" s="105">
        <v>0.9083333333333333</v>
      </c>
      <c r="J47" s="105">
        <f t="shared" si="2"/>
        <v>43.6</v>
      </c>
    </row>
    <row r="48" spans="1:10" s="178" customFormat="1" ht="15" customHeight="1">
      <c r="A48" s="82" t="s">
        <v>284</v>
      </c>
      <c r="B48" s="102">
        <v>1009356</v>
      </c>
      <c r="C48" s="106" t="s">
        <v>300</v>
      </c>
      <c r="D48" s="301"/>
      <c r="E48" s="104" t="s">
        <v>7</v>
      </c>
      <c r="F48" s="104" t="s">
        <v>18</v>
      </c>
      <c r="G48" s="104">
        <v>630</v>
      </c>
      <c r="H48" s="104">
        <v>2.4</v>
      </c>
      <c r="I48" s="105">
        <v>1.0430555555555554</v>
      </c>
      <c r="J48" s="105">
        <f t="shared" si="2"/>
        <v>50.06666666666666</v>
      </c>
    </row>
    <row r="49" spans="1:10" s="176" customFormat="1" ht="14.25" customHeight="1">
      <c r="A49" s="107"/>
      <c r="B49" s="108">
        <v>1000945</v>
      </c>
      <c r="C49" s="109" t="s">
        <v>103</v>
      </c>
      <c r="D49" s="270" t="s">
        <v>102</v>
      </c>
      <c r="E49" s="107" t="s">
        <v>7</v>
      </c>
      <c r="F49" s="107" t="s">
        <v>18</v>
      </c>
      <c r="G49" s="107">
        <v>630</v>
      </c>
      <c r="H49" s="107">
        <v>2.4</v>
      </c>
      <c r="I49" s="110">
        <v>1.23</v>
      </c>
      <c r="J49" s="111">
        <f t="shared" si="2"/>
        <v>59.04</v>
      </c>
    </row>
    <row r="50" spans="1:10" s="176" customFormat="1" ht="14.25" customHeight="1">
      <c r="A50" s="107"/>
      <c r="B50" s="108">
        <v>1000946</v>
      </c>
      <c r="C50" s="109" t="s">
        <v>105</v>
      </c>
      <c r="D50" s="270"/>
      <c r="E50" s="107" t="s">
        <v>33</v>
      </c>
      <c r="F50" s="107" t="s">
        <v>18</v>
      </c>
      <c r="G50" s="107">
        <v>525</v>
      </c>
      <c r="H50" s="107">
        <v>2.8</v>
      </c>
      <c r="I50" s="110" t="s">
        <v>9</v>
      </c>
      <c r="J50" s="110" t="s">
        <v>9</v>
      </c>
    </row>
    <row r="51" spans="1:10" s="176" customFormat="1" ht="14.25" customHeight="1">
      <c r="A51" s="107"/>
      <c r="B51" s="108">
        <v>1000944</v>
      </c>
      <c r="C51" s="109" t="s">
        <v>106</v>
      </c>
      <c r="D51" s="270"/>
      <c r="E51" s="107" t="s">
        <v>40</v>
      </c>
      <c r="F51" s="107" t="s">
        <v>18</v>
      </c>
      <c r="G51" s="107">
        <v>455</v>
      </c>
      <c r="H51" s="107">
        <v>3.2</v>
      </c>
      <c r="I51" s="110" t="s">
        <v>9</v>
      </c>
      <c r="J51" s="110" t="s">
        <v>9</v>
      </c>
    </row>
    <row r="52" spans="1:10" s="176" customFormat="1" ht="14.25" customHeight="1">
      <c r="A52" s="107"/>
      <c r="B52" s="108">
        <v>1000941</v>
      </c>
      <c r="C52" s="109" t="s">
        <v>101</v>
      </c>
      <c r="D52" s="270"/>
      <c r="E52" s="107" t="s">
        <v>8</v>
      </c>
      <c r="F52" s="107" t="s">
        <v>24</v>
      </c>
      <c r="G52" s="107">
        <v>432</v>
      </c>
      <c r="H52" s="107">
        <v>3.3</v>
      </c>
      <c r="I52" s="110">
        <v>1.69</v>
      </c>
      <c r="J52" s="111">
        <f>I52*34</f>
        <v>57.46</v>
      </c>
    </row>
    <row r="53" spans="1:10" s="176" customFormat="1" ht="14.25" customHeight="1">
      <c r="A53" s="107"/>
      <c r="B53" s="108"/>
      <c r="C53" s="109" t="s">
        <v>104</v>
      </c>
      <c r="D53" s="270"/>
      <c r="E53" s="107" t="s">
        <v>31</v>
      </c>
      <c r="F53" s="107" t="s">
        <v>24</v>
      </c>
      <c r="G53" s="107">
        <v>360</v>
      </c>
      <c r="H53" s="107">
        <v>4</v>
      </c>
      <c r="I53" s="110" t="s">
        <v>9</v>
      </c>
      <c r="J53" s="110" t="s">
        <v>9</v>
      </c>
    </row>
    <row r="54" spans="1:10" s="176" customFormat="1" ht="14.25" customHeight="1">
      <c r="A54" s="107"/>
      <c r="B54" s="108"/>
      <c r="C54" s="109" t="s">
        <v>107</v>
      </c>
      <c r="D54" s="270"/>
      <c r="E54" s="107" t="s">
        <v>42</v>
      </c>
      <c r="F54" s="107" t="s">
        <v>24</v>
      </c>
      <c r="G54" s="107">
        <v>312</v>
      </c>
      <c r="H54" s="107">
        <v>4.6</v>
      </c>
      <c r="I54" s="110" t="s">
        <v>9</v>
      </c>
      <c r="J54" s="110" t="s">
        <v>9</v>
      </c>
    </row>
    <row r="55" spans="1:10" s="176" customFormat="1" ht="14.25" customHeight="1">
      <c r="A55" s="107"/>
      <c r="B55" s="112">
        <v>1008257</v>
      </c>
      <c r="C55" s="109" t="s">
        <v>301</v>
      </c>
      <c r="D55" s="296" t="s">
        <v>109</v>
      </c>
      <c r="E55" s="107" t="s">
        <v>302</v>
      </c>
      <c r="F55" s="95" t="s">
        <v>303</v>
      </c>
      <c r="G55" s="107">
        <v>408</v>
      </c>
      <c r="H55" s="107">
        <v>2.8</v>
      </c>
      <c r="I55" s="98">
        <v>1.42</v>
      </c>
      <c r="J55" s="114">
        <f>I55*46</f>
        <v>65.32</v>
      </c>
    </row>
    <row r="56" spans="1:10" s="176" customFormat="1" ht="14.25" customHeight="1">
      <c r="A56" s="107"/>
      <c r="B56" s="112">
        <v>1008210</v>
      </c>
      <c r="C56" s="109" t="s">
        <v>304</v>
      </c>
      <c r="D56" s="298"/>
      <c r="E56" s="107" t="s">
        <v>8</v>
      </c>
      <c r="F56" s="107" t="s">
        <v>24</v>
      </c>
      <c r="G56" s="107">
        <v>432</v>
      </c>
      <c r="H56" s="107">
        <v>3.3</v>
      </c>
      <c r="I56" s="115">
        <v>1.83</v>
      </c>
      <c r="J56" s="114">
        <f>I56*34</f>
        <v>62.22</v>
      </c>
    </row>
    <row r="57" spans="1:10" s="176" customFormat="1" ht="15" customHeight="1">
      <c r="A57" s="107"/>
      <c r="B57" s="108">
        <v>1001639</v>
      </c>
      <c r="C57" s="109" t="s">
        <v>305</v>
      </c>
      <c r="D57" s="296" t="s">
        <v>306</v>
      </c>
      <c r="E57" s="107" t="s">
        <v>6</v>
      </c>
      <c r="F57" s="107" t="s">
        <v>18</v>
      </c>
      <c r="G57" s="107">
        <v>840</v>
      </c>
      <c r="H57" s="107">
        <v>1.8</v>
      </c>
      <c r="I57" s="98">
        <v>1.04</v>
      </c>
      <c r="J57" s="110">
        <f aca="true" t="shared" si="3" ref="J57:J62">I57*48</f>
        <v>49.92</v>
      </c>
    </row>
    <row r="58" spans="1:10" s="176" customFormat="1" ht="15" customHeight="1">
      <c r="A58" s="107"/>
      <c r="B58" s="108">
        <v>1000630</v>
      </c>
      <c r="C58" s="109" t="s">
        <v>307</v>
      </c>
      <c r="D58" s="297"/>
      <c r="E58" s="107" t="s">
        <v>20</v>
      </c>
      <c r="F58" s="107" t="s">
        <v>18</v>
      </c>
      <c r="G58" s="107">
        <v>735</v>
      </c>
      <c r="H58" s="107">
        <v>2.1</v>
      </c>
      <c r="I58" s="98">
        <v>1.26</v>
      </c>
      <c r="J58" s="110">
        <f t="shared" si="3"/>
        <v>60.480000000000004</v>
      </c>
    </row>
    <row r="59" spans="1:10" s="176" customFormat="1" ht="15" customHeight="1">
      <c r="A59" s="107"/>
      <c r="B59" s="108">
        <v>1000635</v>
      </c>
      <c r="C59" s="109" t="s">
        <v>308</v>
      </c>
      <c r="D59" s="298"/>
      <c r="E59" s="107" t="s">
        <v>7</v>
      </c>
      <c r="F59" s="107" t="s">
        <v>18</v>
      </c>
      <c r="G59" s="107">
        <v>630</v>
      </c>
      <c r="H59" s="107">
        <v>2.4</v>
      </c>
      <c r="I59" s="98">
        <v>1.36</v>
      </c>
      <c r="J59" s="110">
        <f t="shared" si="3"/>
        <v>65.28</v>
      </c>
    </row>
    <row r="60" spans="1:10" s="176" customFormat="1" ht="14.25" customHeight="1">
      <c r="A60" s="107"/>
      <c r="B60" s="108">
        <v>1000670</v>
      </c>
      <c r="C60" s="116" t="s">
        <v>309</v>
      </c>
      <c r="D60" s="300" t="s">
        <v>310</v>
      </c>
      <c r="E60" s="95" t="s">
        <v>20</v>
      </c>
      <c r="F60" s="95" t="s">
        <v>18</v>
      </c>
      <c r="G60" s="95">
        <v>735</v>
      </c>
      <c r="H60" s="95">
        <v>2.1</v>
      </c>
      <c r="I60" s="117">
        <v>1.21</v>
      </c>
      <c r="J60" s="98">
        <f t="shared" si="3"/>
        <v>58.08</v>
      </c>
    </row>
    <row r="61" spans="1:10" s="176" customFormat="1" ht="14.25" customHeight="1">
      <c r="A61" s="107"/>
      <c r="B61" s="108">
        <v>1000675</v>
      </c>
      <c r="C61" s="116" t="s">
        <v>311</v>
      </c>
      <c r="D61" s="300"/>
      <c r="E61" s="107" t="s">
        <v>7</v>
      </c>
      <c r="F61" s="107" t="s">
        <v>18</v>
      </c>
      <c r="G61" s="107">
        <v>630</v>
      </c>
      <c r="H61" s="107">
        <v>2.4</v>
      </c>
      <c r="I61" s="118">
        <v>1.42</v>
      </c>
      <c r="J61" s="98">
        <f t="shared" si="3"/>
        <v>68.16</v>
      </c>
    </row>
    <row r="62" spans="1:10" s="179" customFormat="1" ht="15" customHeight="1">
      <c r="A62" s="107"/>
      <c r="B62" s="117">
        <v>1000915</v>
      </c>
      <c r="C62" s="109" t="s">
        <v>47</v>
      </c>
      <c r="D62" s="296" t="s">
        <v>44</v>
      </c>
      <c r="E62" s="107" t="s">
        <v>7</v>
      </c>
      <c r="F62" s="107" t="s">
        <v>18</v>
      </c>
      <c r="G62" s="107">
        <v>630</v>
      </c>
      <c r="H62" s="107">
        <v>2.4</v>
      </c>
      <c r="I62" s="110">
        <v>1.24</v>
      </c>
      <c r="J62" s="111">
        <f t="shared" si="3"/>
        <v>59.519999999999996</v>
      </c>
    </row>
    <row r="63" spans="1:10" s="179" customFormat="1" ht="15" customHeight="1">
      <c r="A63" s="107"/>
      <c r="B63" s="117">
        <v>1000916</v>
      </c>
      <c r="C63" s="109" t="s">
        <v>50</v>
      </c>
      <c r="D63" s="297"/>
      <c r="E63" s="107" t="s">
        <v>33</v>
      </c>
      <c r="F63" s="107" t="s">
        <v>18</v>
      </c>
      <c r="G63" s="107">
        <v>525</v>
      </c>
      <c r="H63" s="107">
        <v>2.8</v>
      </c>
      <c r="I63" s="110" t="s">
        <v>9</v>
      </c>
      <c r="J63" s="110" t="s">
        <v>9</v>
      </c>
    </row>
    <row r="64" spans="1:10" s="179" customFormat="1" ht="15" customHeight="1">
      <c r="A64" s="107"/>
      <c r="B64" s="117"/>
      <c r="C64" s="109" t="s">
        <v>53</v>
      </c>
      <c r="D64" s="297"/>
      <c r="E64" s="107" t="s">
        <v>40</v>
      </c>
      <c r="F64" s="107" t="s">
        <v>18</v>
      </c>
      <c r="G64" s="107">
        <v>455</v>
      </c>
      <c r="H64" s="107">
        <v>3.2</v>
      </c>
      <c r="I64" s="110" t="s">
        <v>9</v>
      </c>
      <c r="J64" s="110" t="s">
        <v>9</v>
      </c>
    </row>
    <row r="65" spans="1:10" s="179" customFormat="1" ht="15" customHeight="1">
      <c r="A65" s="107"/>
      <c r="B65" s="117">
        <v>1000986</v>
      </c>
      <c r="C65" s="109" t="s">
        <v>48</v>
      </c>
      <c r="D65" s="297"/>
      <c r="E65" s="95" t="s">
        <v>27</v>
      </c>
      <c r="F65" s="95" t="s">
        <v>28</v>
      </c>
      <c r="G65" s="95">
        <v>270</v>
      </c>
      <c r="H65" s="95">
        <v>4.8</v>
      </c>
      <c r="I65" s="110">
        <v>2.47</v>
      </c>
      <c r="J65" s="99">
        <f>I65*24</f>
        <v>59.28</v>
      </c>
    </row>
    <row r="66" spans="1:10" s="179" customFormat="1" ht="15" customHeight="1">
      <c r="A66" s="107"/>
      <c r="B66" s="117"/>
      <c r="C66" s="109" t="s">
        <v>51</v>
      </c>
      <c r="D66" s="297"/>
      <c r="E66" s="107" t="s">
        <v>35</v>
      </c>
      <c r="F66" s="107" t="s">
        <v>28</v>
      </c>
      <c r="G66" s="107">
        <v>225</v>
      </c>
      <c r="H66" s="107">
        <v>5.4</v>
      </c>
      <c r="I66" s="110" t="s">
        <v>9</v>
      </c>
      <c r="J66" s="110" t="s">
        <v>9</v>
      </c>
    </row>
    <row r="67" spans="1:10" s="179" customFormat="1" ht="15" customHeight="1">
      <c r="A67" s="107"/>
      <c r="B67" s="117">
        <v>1000911</v>
      </c>
      <c r="C67" s="109" t="s">
        <v>46</v>
      </c>
      <c r="D67" s="297"/>
      <c r="E67" s="107" t="s">
        <v>8</v>
      </c>
      <c r="F67" s="107" t="s">
        <v>24</v>
      </c>
      <c r="G67" s="107">
        <v>432</v>
      </c>
      <c r="H67" s="107">
        <v>3.3</v>
      </c>
      <c r="I67" s="110">
        <v>1.75</v>
      </c>
      <c r="J67" s="111">
        <f>I67*34</f>
        <v>59.5</v>
      </c>
    </row>
    <row r="68" spans="1:10" s="179" customFormat="1" ht="15" customHeight="1">
      <c r="A68" s="107"/>
      <c r="B68" s="117"/>
      <c r="C68" s="109" t="s">
        <v>49</v>
      </c>
      <c r="D68" s="297"/>
      <c r="E68" s="107" t="s">
        <v>31</v>
      </c>
      <c r="F68" s="107" t="s">
        <v>24</v>
      </c>
      <c r="G68" s="107">
        <v>360</v>
      </c>
      <c r="H68" s="107">
        <v>4</v>
      </c>
      <c r="I68" s="110" t="s">
        <v>9</v>
      </c>
      <c r="J68" s="110" t="s">
        <v>9</v>
      </c>
    </row>
    <row r="69" spans="1:10" s="179" customFormat="1" ht="15" customHeight="1">
      <c r="A69" s="107"/>
      <c r="B69" s="117"/>
      <c r="C69" s="109" t="s">
        <v>52</v>
      </c>
      <c r="D69" s="298"/>
      <c r="E69" s="107" t="s">
        <v>42</v>
      </c>
      <c r="F69" s="107" t="s">
        <v>24</v>
      </c>
      <c r="G69" s="107">
        <v>312</v>
      </c>
      <c r="H69" s="107">
        <v>4.6</v>
      </c>
      <c r="I69" s="110" t="s">
        <v>9</v>
      </c>
      <c r="J69" s="110" t="s">
        <v>9</v>
      </c>
    </row>
    <row r="70" spans="1:10" s="179" customFormat="1" ht="14.25" customHeight="1">
      <c r="A70" s="107"/>
      <c r="B70" s="117">
        <v>1001815</v>
      </c>
      <c r="C70" s="109" t="s">
        <v>115</v>
      </c>
      <c r="D70" s="270" t="s">
        <v>116</v>
      </c>
      <c r="E70" s="107" t="s">
        <v>7</v>
      </c>
      <c r="F70" s="107" t="s">
        <v>18</v>
      </c>
      <c r="G70" s="107">
        <v>630</v>
      </c>
      <c r="H70" s="107">
        <v>2.4</v>
      </c>
      <c r="I70" s="110">
        <v>1.25</v>
      </c>
      <c r="J70" s="110">
        <f>I70*48</f>
        <v>60</v>
      </c>
    </row>
    <row r="71" spans="1:10" s="179" customFormat="1" ht="14.25" customHeight="1">
      <c r="A71" s="107"/>
      <c r="B71" s="117">
        <v>1000811</v>
      </c>
      <c r="C71" s="109" t="s">
        <v>117</v>
      </c>
      <c r="D71" s="270"/>
      <c r="E71" s="107" t="s">
        <v>8</v>
      </c>
      <c r="F71" s="107" t="s">
        <v>24</v>
      </c>
      <c r="G71" s="107">
        <v>432</v>
      </c>
      <c r="H71" s="107">
        <v>3.3</v>
      </c>
      <c r="I71" s="110">
        <v>1.75</v>
      </c>
      <c r="J71" s="110">
        <f>I71*34</f>
        <v>59.5</v>
      </c>
    </row>
    <row r="72" spans="1:10" s="179" customFormat="1" ht="14.25" customHeight="1">
      <c r="A72" s="107"/>
      <c r="B72" s="117">
        <v>1000835</v>
      </c>
      <c r="C72" s="109" t="s">
        <v>118</v>
      </c>
      <c r="D72" s="107" t="s">
        <v>119</v>
      </c>
      <c r="E72" s="107" t="s">
        <v>7</v>
      </c>
      <c r="F72" s="107" t="s">
        <v>18</v>
      </c>
      <c r="G72" s="107">
        <v>630</v>
      </c>
      <c r="H72" s="107">
        <v>2.4</v>
      </c>
      <c r="I72" s="110">
        <v>1.8</v>
      </c>
      <c r="J72" s="110">
        <f>I72*48</f>
        <v>86.4</v>
      </c>
    </row>
    <row r="73" spans="1:10" s="179" customFormat="1" ht="15" customHeight="1">
      <c r="A73" s="107"/>
      <c r="B73" s="117">
        <v>1000961</v>
      </c>
      <c r="C73" s="109" t="s">
        <v>78</v>
      </c>
      <c r="D73" s="270" t="s">
        <v>79</v>
      </c>
      <c r="E73" s="95" t="s">
        <v>8</v>
      </c>
      <c r="F73" s="95" t="s">
        <v>24</v>
      </c>
      <c r="G73" s="95">
        <v>432</v>
      </c>
      <c r="H73" s="95">
        <v>3.3</v>
      </c>
      <c r="I73" s="98">
        <v>1.71</v>
      </c>
      <c r="J73" s="98">
        <f>I73*34</f>
        <v>58.14</v>
      </c>
    </row>
    <row r="74" spans="1:10" s="179" customFormat="1" ht="15" customHeight="1">
      <c r="A74" s="107"/>
      <c r="B74" s="117"/>
      <c r="C74" s="109" t="s">
        <v>82</v>
      </c>
      <c r="D74" s="270"/>
      <c r="E74" s="107" t="s">
        <v>33</v>
      </c>
      <c r="F74" s="107" t="s">
        <v>18</v>
      </c>
      <c r="G74" s="107">
        <v>525</v>
      </c>
      <c r="H74" s="107">
        <v>2.8</v>
      </c>
      <c r="I74" s="110" t="s">
        <v>9</v>
      </c>
      <c r="J74" s="110" t="s">
        <v>9</v>
      </c>
    </row>
    <row r="75" spans="1:10" s="179" customFormat="1" ht="15" customHeight="1">
      <c r="A75" s="107"/>
      <c r="B75" s="117"/>
      <c r="C75" s="109" t="s">
        <v>84</v>
      </c>
      <c r="D75" s="270"/>
      <c r="E75" s="107" t="s">
        <v>40</v>
      </c>
      <c r="F75" s="107" t="s">
        <v>18</v>
      </c>
      <c r="G75" s="107">
        <v>455</v>
      </c>
      <c r="H75" s="107">
        <v>3.2</v>
      </c>
      <c r="I75" s="110" t="s">
        <v>9</v>
      </c>
      <c r="J75" s="110" t="s">
        <v>9</v>
      </c>
    </row>
    <row r="76" spans="1:10" s="179" customFormat="1" ht="15" customHeight="1">
      <c r="A76" s="107"/>
      <c r="B76" s="117">
        <v>1001965</v>
      </c>
      <c r="C76" s="109" t="s">
        <v>83</v>
      </c>
      <c r="D76" s="270"/>
      <c r="E76" s="107" t="s">
        <v>29</v>
      </c>
      <c r="F76" s="107" t="s">
        <v>22</v>
      </c>
      <c r="G76" s="107">
        <v>450</v>
      </c>
      <c r="H76" s="107">
        <v>3.8</v>
      </c>
      <c r="I76" s="110" t="s">
        <v>9</v>
      </c>
      <c r="J76" s="110" t="s">
        <v>9</v>
      </c>
    </row>
    <row r="77" spans="1:10" s="179" customFormat="1" ht="15" customHeight="1">
      <c r="A77" s="107"/>
      <c r="B77" s="117"/>
      <c r="C77" s="109" t="s">
        <v>81</v>
      </c>
      <c r="D77" s="270"/>
      <c r="E77" s="107" t="s">
        <v>31</v>
      </c>
      <c r="F77" s="107" t="s">
        <v>24</v>
      </c>
      <c r="G77" s="107">
        <v>360</v>
      </c>
      <c r="H77" s="107">
        <v>4</v>
      </c>
      <c r="I77" s="110" t="s">
        <v>9</v>
      </c>
      <c r="J77" s="110" t="s">
        <v>9</v>
      </c>
    </row>
    <row r="78" spans="1:10" s="179" customFormat="1" ht="15" customHeight="1">
      <c r="A78" s="107"/>
      <c r="B78" s="117"/>
      <c r="C78" s="109" t="s">
        <v>85</v>
      </c>
      <c r="D78" s="270"/>
      <c r="E78" s="107" t="s">
        <v>42</v>
      </c>
      <c r="F78" s="107" t="s">
        <v>24</v>
      </c>
      <c r="G78" s="107">
        <v>312</v>
      </c>
      <c r="H78" s="107">
        <v>4.6</v>
      </c>
      <c r="I78" s="110" t="s">
        <v>9</v>
      </c>
      <c r="J78" s="110" t="s">
        <v>9</v>
      </c>
    </row>
    <row r="79" spans="1:10" s="179" customFormat="1" ht="14.25" customHeight="1">
      <c r="A79" s="107"/>
      <c r="B79" s="117">
        <v>1000855</v>
      </c>
      <c r="C79" s="109" t="s">
        <v>113</v>
      </c>
      <c r="D79" s="107" t="s">
        <v>114</v>
      </c>
      <c r="E79" s="107" t="s">
        <v>7</v>
      </c>
      <c r="F79" s="107" t="s">
        <v>18</v>
      </c>
      <c r="G79" s="107">
        <v>630</v>
      </c>
      <c r="H79" s="107">
        <v>2.4</v>
      </c>
      <c r="I79" s="110">
        <v>1.31</v>
      </c>
      <c r="J79" s="110">
        <f>I79*48</f>
        <v>62.88</v>
      </c>
    </row>
    <row r="80" spans="1:10" s="179" customFormat="1" ht="14.25" customHeight="1">
      <c r="A80" s="107"/>
      <c r="B80" s="117">
        <v>1000975</v>
      </c>
      <c r="C80" s="109" t="s">
        <v>97</v>
      </c>
      <c r="D80" s="270" t="s">
        <v>96</v>
      </c>
      <c r="E80" s="107" t="s">
        <v>7</v>
      </c>
      <c r="F80" s="107" t="s">
        <v>18</v>
      </c>
      <c r="G80" s="107">
        <v>630</v>
      </c>
      <c r="H80" s="107">
        <v>2.4</v>
      </c>
      <c r="I80" s="110">
        <v>1.28</v>
      </c>
      <c r="J80" s="110">
        <f>I80*48</f>
        <v>61.44</v>
      </c>
    </row>
    <row r="81" spans="1:10" s="179" customFormat="1" ht="14.25" customHeight="1">
      <c r="A81" s="107"/>
      <c r="B81" s="117"/>
      <c r="C81" s="109" t="s">
        <v>99</v>
      </c>
      <c r="D81" s="270"/>
      <c r="E81" s="107" t="s">
        <v>33</v>
      </c>
      <c r="F81" s="107" t="s">
        <v>18</v>
      </c>
      <c r="G81" s="107">
        <v>525</v>
      </c>
      <c r="H81" s="107">
        <v>2.8</v>
      </c>
      <c r="I81" s="110" t="s">
        <v>9</v>
      </c>
      <c r="J81" s="110" t="s">
        <v>9</v>
      </c>
    </row>
    <row r="82" spans="1:10" s="179" customFormat="1" ht="14.25" customHeight="1">
      <c r="A82" s="107"/>
      <c r="B82" s="117"/>
      <c r="C82" s="109" t="s">
        <v>100</v>
      </c>
      <c r="D82" s="270"/>
      <c r="E82" s="107" t="s">
        <v>40</v>
      </c>
      <c r="F82" s="107" t="s">
        <v>18</v>
      </c>
      <c r="G82" s="107">
        <v>455</v>
      </c>
      <c r="H82" s="107">
        <v>3.2</v>
      </c>
      <c r="I82" s="110" t="s">
        <v>9</v>
      </c>
      <c r="J82" s="110" t="s">
        <v>9</v>
      </c>
    </row>
    <row r="83" spans="1:10" s="179" customFormat="1" ht="14.25" customHeight="1">
      <c r="A83" s="107"/>
      <c r="B83" s="117"/>
      <c r="C83" s="109" t="s">
        <v>312</v>
      </c>
      <c r="D83" s="270"/>
      <c r="E83" s="107" t="s">
        <v>21</v>
      </c>
      <c r="F83" s="95" t="s">
        <v>22</v>
      </c>
      <c r="G83" s="107">
        <v>525</v>
      </c>
      <c r="H83" s="107">
        <v>3.3</v>
      </c>
      <c r="I83" s="110">
        <v>1.73</v>
      </c>
      <c r="J83" s="110">
        <f>I83*32</f>
        <v>55.36</v>
      </c>
    </row>
    <row r="84" spans="1:10" s="179" customFormat="1" ht="14.25" customHeight="1">
      <c r="A84" s="107"/>
      <c r="B84" s="117">
        <v>1000984</v>
      </c>
      <c r="C84" s="109" t="s">
        <v>98</v>
      </c>
      <c r="D84" s="270"/>
      <c r="E84" s="95" t="s">
        <v>27</v>
      </c>
      <c r="F84" s="95" t="s">
        <v>28</v>
      </c>
      <c r="G84" s="95">
        <v>270</v>
      </c>
      <c r="H84" s="95">
        <v>4.8</v>
      </c>
      <c r="I84" s="110">
        <v>2.61</v>
      </c>
      <c r="J84" s="98">
        <f>I84*24</f>
        <v>62.64</v>
      </c>
    </row>
    <row r="85" spans="1:10" s="179" customFormat="1" ht="15" customHeight="1">
      <c r="A85" s="107"/>
      <c r="B85" s="117"/>
      <c r="C85" s="109" t="s">
        <v>67</v>
      </c>
      <c r="D85" s="270" t="s">
        <v>65</v>
      </c>
      <c r="E85" s="107" t="s">
        <v>33</v>
      </c>
      <c r="F85" s="107" t="s">
        <v>18</v>
      </c>
      <c r="G85" s="107">
        <v>525</v>
      </c>
      <c r="H85" s="107">
        <v>2.8</v>
      </c>
      <c r="I85" s="110">
        <v>1.52</v>
      </c>
      <c r="J85" s="111">
        <f>I85*48</f>
        <v>72.96000000000001</v>
      </c>
    </row>
    <row r="86" spans="1:10" s="179" customFormat="1" ht="15" customHeight="1">
      <c r="A86" s="107"/>
      <c r="B86" s="117"/>
      <c r="C86" s="109" t="s">
        <v>69</v>
      </c>
      <c r="D86" s="270"/>
      <c r="E86" s="107" t="s">
        <v>40</v>
      </c>
      <c r="F86" s="107" t="s">
        <v>18</v>
      </c>
      <c r="G86" s="107">
        <v>455</v>
      </c>
      <c r="H86" s="107">
        <v>3.2</v>
      </c>
      <c r="I86" s="110" t="s">
        <v>9</v>
      </c>
      <c r="J86" s="110" t="s">
        <v>9</v>
      </c>
    </row>
    <row r="87" spans="1:10" s="179" customFormat="1" ht="15" customHeight="1">
      <c r="A87" s="107"/>
      <c r="B87" s="117"/>
      <c r="C87" s="109" t="s">
        <v>64</v>
      </c>
      <c r="D87" s="270"/>
      <c r="E87" s="107" t="s">
        <v>8</v>
      </c>
      <c r="F87" s="107" t="s">
        <v>24</v>
      </c>
      <c r="G87" s="107">
        <v>432</v>
      </c>
      <c r="H87" s="107">
        <v>3.3</v>
      </c>
      <c r="I87" s="110">
        <v>1.79</v>
      </c>
      <c r="J87" s="111">
        <f>I87*34</f>
        <v>60.86</v>
      </c>
    </row>
    <row r="88" spans="1:10" s="179" customFormat="1" ht="15" customHeight="1">
      <c r="A88" s="107"/>
      <c r="B88" s="117"/>
      <c r="C88" s="109" t="s">
        <v>68</v>
      </c>
      <c r="D88" s="270"/>
      <c r="E88" s="107" t="s">
        <v>31</v>
      </c>
      <c r="F88" s="107" t="s">
        <v>24</v>
      </c>
      <c r="G88" s="107">
        <v>360</v>
      </c>
      <c r="H88" s="107">
        <v>4</v>
      </c>
      <c r="I88" s="110" t="s">
        <v>9</v>
      </c>
      <c r="J88" s="110" t="s">
        <v>9</v>
      </c>
    </row>
    <row r="89" spans="1:10" s="179" customFormat="1" ht="15" customHeight="1">
      <c r="A89" s="107"/>
      <c r="B89" s="117">
        <v>1001669</v>
      </c>
      <c r="C89" s="109" t="s">
        <v>313</v>
      </c>
      <c r="D89" s="270" t="s">
        <v>314</v>
      </c>
      <c r="E89" s="107" t="s">
        <v>6</v>
      </c>
      <c r="F89" s="107" t="s">
        <v>18</v>
      </c>
      <c r="G89" s="107">
        <v>840</v>
      </c>
      <c r="H89" s="107">
        <v>1.8</v>
      </c>
      <c r="I89" s="98">
        <v>1</v>
      </c>
      <c r="J89" s="110">
        <f>I89*48</f>
        <v>48</v>
      </c>
    </row>
    <row r="90" spans="1:10" s="179" customFormat="1" ht="15" customHeight="1">
      <c r="A90" s="107"/>
      <c r="B90" s="117">
        <v>1000695</v>
      </c>
      <c r="C90" s="109" t="s">
        <v>315</v>
      </c>
      <c r="D90" s="270"/>
      <c r="E90" s="107" t="s">
        <v>7</v>
      </c>
      <c r="F90" s="107" t="s">
        <v>18</v>
      </c>
      <c r="G90" s="107">
        <v>630</v>
      </c>
      <c r="H90" s="107">
        <v>2.4</v>
      </c>
      <c r="I90" s="98">
        <v>1.17</v>
      </c>
      <c r="J90" s="119">
        <f>I90*48</f>
        <v>56.16</v>
      </c>
    </row>
    <row r="91" spans="1:10" s="179" customFormat="1" ht="15" customHeight="1">
      <c r="A91" s="107"/>
      <c r="B91" s="117">
        <v>1000690</v>
      </c>
      <c r="C91" s="109" t="s">
        <v>316</v>
      </c>
      <c r="D91" s="270"/>
      <c r="E91" s="107" t="s">
        <v>20</v>
      </c>
      <c r="F91" s="107" t="s">
        <v>18</v>
      </c>
      <c r="G91" s="107">
        <v>735</v>
      </c>
      <c r="H91" s="107">
        <v>2.1</v>
      </c>
      <c r="I91" s="98">
        <v>1.02</v>
      </c>
      <c r="J91" s="110">
        <f>I91*48</f>
        <v>48.96</v>
      </c>
    </row>
    <row r="92" spans="1:10" s="179" customFormat="1" ht="15" customHeight="1">
      <c r="A92" s="107"/>
      <c r="B92" s="117">
        <v>1000921</v>
      </c>
      <c r="C92" s="109" t="s">
        <v>57</v>
      </c>
      <c r="D92" s="296" t="s">
        <v>55</v>
      </c>
      <c r="E92" s="107" t="s">
        <v>8</v>
      </c>
      <c r="F92" s="107" t="s">
        <v>24</v>
      </c>
      <c r="G92" s="107">
        <v>432</v>
      </c>
      <c r="H92" s="107">
        <v>3.3</v>
      </c>
      <c r="I92" s="110">
        <v>1.79</v>
      </c>
      <c r="J92" s="111">
        <f>I92*34</f>
        <v>60.86</v>
      </c>
    </row>
    <row r="93" spans="1:10" s="179" customFormat="1" ht="15" customHeight="1">
      <c r="A93" s="107"/>
      <c r="B93" s="117">
        <v>1000925</v>
      </c>
      <c r="C93" s="109" t="s">
        <v>58</v>
      </c>
      <c r="D93" s="297"/>
      <c r="E93" s="107" t="s">
        <v>7</v>
      </c>
      <c r="F93" s="107" t="s">
        <v>18</v>
      </c>
      <c r="G93" s="107">
        <v>630</v>
      </c>
      <c r="H93" s="107">
        <v>2.4</v>
      </c>
      <c r="I93" s="110">
        <v>1.31</v>
      </c>
      <c r="J93" s="111">
        <f>I93*48</f>
        <v>62.88</v>
      </c>
    </row>
    <row r="94" spans="1:10" s="179" customFormat="1" ht="15" customHeight="1">
      <c r="A94" s="107"/>
      <c r="B94" s="117">
        <v>1000987</v>
      </c>
      <c r="C94" s="109" t="s">
        <v>59</v>
      </c>
      <c r="D94" s="297"/>
      <c r="E94" s="95" t="s">
        <v>27</v>
      </c>
      <c r="F94" s="95" t="s">
        <v>28</v>
      </c>
      <c r="G94" s="95">
        <v>270</v>
      </c>
      <c r="H94" s="95">
        <v>4.8</v>
      </c>
      <c r="I94" s="110">
        <v>2.52</v>
      </c>
      <c r="J94" s="99">
        <f>I94*24</f>
        <v>60.480000000000004</v>
      </c>
    </row>
    <row r="95" spans="1:10" s="179" customFormat="1" ht="15" customHeight="1">
      <c r="A95" s="107"/>
      <c r="B95" s="117">
        <v>1000922</v>
      </c>
      <c r="C95" s="109" t="s">
        <v>60</v>
      </c>
      <c r="D95" s="297"/>
      <c r="E95" s="107" t="s">
        <v>31</v>
      </c>
      <c r="F95" s="107" t="s">
        <v>24</v>
      </c>
      <c r="G95" s="107">
        <v>360</v>
      </c>
      <c r="H95" s="107">
        <v>4</v>
      </c>
      <c r="I95" s="110" t="s">
        <v>9</v>
      </c>
      <c r="J95" s="110" t="s">
        <v>9</v>
      </c>
    </row>
    <row r="96" spans="1:10" s="179" customFormat="1" ht="15" customHeight="1">
      <c r="A96" s="107"/>
      <c r="B96" s="117">
        <v>1000926</v>
      </c>
      <c r="C96" s="109" t="s">
        <v>61</v>
      </c>
      <c r="D96" s="297"/>
      <c r="E96" s="107" t="s">
        <v>33</v>
      </c>
      <c r="F96" s="107" t="s">
        <v>18</v>
      </c>
      <c r="G96" s="107">
        <v>525</v>
      </c>
      <c r="H96" s="107">
        <v>2.8</v>
      </c>
      <c r="I96" s="110" t="s">
        <v>9</v>
      </c>
      <c r="J96" s="110" t="s">
        <v>9</v>
      </c>
    </row>
    <row r="97" spans="1:10" s="179" customFormat="1" ht="15" customHeight="1">
      <c r="A97" s="107"/>
      <c r="B97" s="117">
        <v>1000982</v>
      </c>
      <c r="C97" s="109" t="s">
        <v>62</v>
      </c>
      <c r="D97" s="297"/>
      <c r="E97" s="107" t="s">
        <v>35</v>
      </c>
      <c r="F97" s="107" t="s">
        <v>28</v>
      </c>
      <c r="G97" s="107">
        <v>225</v>
      </c>
      <c r="H97" s="107">
        <v>5.4</v>
      </c>
      <c r="I97" s="110">
        <v>2.93</v>
      </c>
      <c r="J97" s="110">
        <f>I97*24</f>
        <v>70.32000000000001</v>
      </c>
    </row>
    <row r="98" spans="1:10" s="179" customFormat="1" ht="15" customHeight="1">
      <c r="A98" s="107"/>
      <c r="B98" s="117"/>
      <c r="C98" s="109" t="s">
        <v>63</v>
      </c>
      <c r="D98" s="298"/>
      <c r="E98" s="107" t="s">
        <v>40</v>
      </c>
      <c r="F98" s="107" t="s">
        <v>24</v>
      </c>
      <c r="G98" s="107">
        <v>455</v>
      </c>
      <c r="H98" s="107">
        <v>3.2</v>
      </c>
      <c r="I98" s="110" t="s">
        <v>9</v>
      </c>
      <c r="J98" s="110" t="s">
        <v>9</v>
      </c>
    </row>
    <row r="99" spans="1:10" s="179" customFormat="1" ht="15" customHeight="1">
      <c r="A99" s="120"/>
      <c r="B99" s="121"/>
      <c r="C99" s="122"/>
      <c r="D99" s="120"/>
      <c r="E99" s="120"/>
      <c r="F99" s="120"/>
      <c r="G99" s="120"/>
      <c r="H99" s="120"/>
      <c r="I99" s="123"/>
      <c r="J99" s="123"/>
    </row>
    <row r="100" spans="1:10" s="177" customFormat="1" ht="22.5">
      <c r="A100" s="81"/>
      <c r="B100" s="81" t="s">
        <v>272</v>
      </c>
      <c r="C100" s="81" t="s">
        <v>273</v>
      </c>
      <c r="D100" s="81" t="s">
        <v>1</v>
      </c>
      <c r="E100" s="81" t="s">
        <v>2</v>
      </c>
      <c r="F100" s="81" t="s">
        <v>3</v>
      </c>
      <c r="G100" s="81" t="s">
        <v>274</v>
      </c>
      <c r="H100" s="81" t="s">
        <v>275</v>
      </c>
      <c r="I100" s="81" t="s">
        <v>4</v>
      </c>
      <c r="J100" s="81" t="s">
        <v>5</v>
      </c>
    </row>
    <row r="101" spans="1:10" s="178" customFormat="1" ht="15" customHeight="1">
      <c r="A101" s="82" t="s">
        <v>284</v>
      </c>
      <c r="B101" s="102">
        <v>1000610</v>
      </c>
      <c r="C101" s="103" t="s">
        <v>317</v>
      </c>
      <c r="D101" s="299" t="s">
        <v>282</v>
      </c>
      <c r="E101" s="82" t="s">
        <v>20</v>
      </c>
      <c r="F101" s="82" t="s">
        <v>18</v>
      </c>
      <c r="G101" s="82">
        <v>735</v>
      </c>
      <c r="H101" s="82">
        <v>2.1</v>
      </c>
      <c r="I101" s="105">
        <v>0.9152777777777777</v>
      </c>
      <c r="J101" s="85">
        <f aca="true" t="shared" si="4" ref="J101:J108">I101*48</f>
        <v>43.93333333333333</v>
      </c>
    </row>
    <row r="102" spans="1:10" s="178" customFormat="1" ht="15" customHeight="1">
      <c r="A102" s="82" t="s">
        <v>284</v>
      </c>
      <c r="B102" s="102">
        <v>1006151</v>
      </c>
      <c r="C102" s="103" t="s">
        <v>318</v>
      </c>
      <c r="D102" s="299"/>
      <c r="E102" s="104" t="s">
        <v>7</v>
      </c>
      <c r="F102" s="104" t="s">
        <v>18</v>
      </c>
      <c r="G102" s="104">
        <v>630</v>
      </c>
      <c r="H102" s="104">
        <v>2.4</v>
      </c>
      <c r="I102" s="105">
        <v>1.0291666666666663</v>
      </c>
      <c r="J102" s="85">
        <f t="shared" si="4"/>
        <v>49.399999999999984</v>
      </c>
    </row>
    <row r="103" spans="1:10" s="178" customFormat="1" ht="14.25" customHeight="1">
      <c r="A103" s="82" t="s">
        <v>284</v>
      </c>
      <c r="B103" s="102"/>
      <c r="C103" s="103" t="s">
        <v>319</v>
      </c>
      <c r="D103" s="299" t="s">
        <v>320</v>
      </c>
      <c r="E103" s="82" t="s">
        <v>20</v>
      </c>
      <c r="F103" s="82" t="s">
        <v>18</v>
      </c>
      <c r="G103" s="82">
        <v>735</v>
      </c>
      <c r="H103" s="82">
        <v>2.1</v>
      </c>
      <c r="I103" s="105">
        <v>0.9569444444444444</v>
      </c>
      <c r="J103" s="105">
        <f t="shared" si="4"/>
        <v>45.93333333333333</v>
      </c>
    </row>
    <row r="104" spans="1:10" s="178" customFormat="1" ht="14.25" customHeight="1">
      <c r="A104" s="82" t="s">
        <v>284</v>
      </c>
      <c r="B104" s="102"/>
      <c r="C104" s="103" t="s">
        <v>321</v>
      </c>
      <c r="D104" s="299"/>
      <c r="E104" s="104" t="s">
        <v>7</v>
      </c>
      <c r="F104" s="104" t="s">
        <v>18</v>
      </c>
      <c r="G104" s="104">
        <v>630</v>
      </c>
      <c r="H104" s="104">
        <v>2.4</v>
      </c>
      <c r="I104" s="105">
        <v>1.1472222222222221</v>
      </c>
      <c r="J104" s="105">
        <f t="shared" si="4"/>
        <v>55.06666666666666</v>
      </c>
    </row>
    <row r="105" spans="1:10" s="178" customFormat="1" ht="14.25" customHeight="1">
      <c r="A105" s="82" t="s">
        <v>284</v>
      </c>
      <c r="B105" s="102"/>
      <c r="C105" s="103" t="s">
        <v>322</v>
      </c>
      <c r="D105" s="295" t="s">
        <v>323</v>
      </c>
      <c r="E105" s="82" t="s">
        <v>20</v>
      </c>
      <c r="F105" s="82" t="s">
        <v>18</v>
      </c>
      <c r="G105" s="82">
        <v>735</v>
      </c>
      <c r="H105" s="82">
        <v>2.1</v>
      </c>
      <c r="I105" s="85">
        <v>0.9569444444444444</v>
      </c>
      <c r="J105" s="85">
        <f t="shared" si="4"/>
        <v>45.93333333333333</v>
      </c>
    </row>
    <row r="106" spans="1:10" s="178" customFormat="1" ht="14.25" customHeight="1">
      <c r="A106" s="82" t="s">
        <v>284</v>
      </c>
      <c r="B106" s="102"/>
      <c r="C106" s="103" t="s">
        <v>324</v>
      </c>
      <c r="D106" s="295"/>
      <c r="E106" s="104" t="s">
        <v>7</v>
      </c>
      <c r="F106" s="104" t="s">
        <v>18</v>
      </c>
      <c r="G106" s="104">
        <v>630</v>
      </c>
      <c r="H106" s="104">
        <v>2.4</v>
      </c>
      <c r="I106" s="85">
        <v>1.070833333333333</v>
      </c>
      <c r="J106" s="85">
        <f t="shared" si="4"/>
        <v>51.39999999999999</v>
      </c>
    </row>
    <row r="107" spans="1:10" s="179" customFormat="1" ht="14.25" customHeight="1">
      <c r="A107" s="107"/>
      <c r="B107" s="117"/>
      <c r="C107" s="109" t="s">
        <v>89</v>
      </c>
      <c r="D107" s="270" t="s">
        <v>87</v>
      </c>
      <c r="E107" s="95" t="s">
        <v>33</v>
      </c>
      <c r="F107" s="95" t="s">
        <v>18</v>
      </c>
      <c r="G107" s="95">
        <v>525</v>
      </c>
      <c r="H107" s="95">
        <v>2.8</v>
      </c>
      <c r="I107" s="98">
        <v>1.55</v>
      </c>
      <c r="J107" s="98">
        <f t="shared" si="4"/>
        <v>74.4</v>
      </c>
    </row>
    <row r="108" spans="1:10" s="179" customFormat="1" ht="14.25" customHeight="1">
      <c r="A108" s="107"/>
      <c r="B108" s="117"/>
      <c r="C108" s="109" t="s">
        <v>91</v>
      </c>
      <c r="D108" s="270"/>
      <c r="E108" s="107" t="s">
        <v>40</v>
      </c>
      <c r="F108" s="107" t="s">
        <v>18</v>
      </c>
      <c r="G108" s="107">
        <v>455</v>
      </c>
      <c r="H108" s="107">
        <v>3.2</v>
      </c>
      <c r="I108" s="110">
        <v>1.75</v>
      </c>
      <c r="J108" s="110">
        <f t="shared" si="4"/>
        <v>84</v>
      </c>
    </row>
    <row r="109" spans="1:10" s="179" customFormat="1" ht="14.25" customHeight="1">
      <c r="A109" s="107"/>
      <c r="B109" s="117"/>
      <c r="C109" s="109" t="s">
        <v>90</v>
      </c>
      <c r="D109" s="270"/>
      <c r="E109" s="95" t="s">
        <v>29</v>
      </c>
      <c r="F109" s="95" t="s">
        <v>22</v>
      </c>
      <c r="G109" s="95">
        <v>450</v>
      </c>
      <c r="H109" s="95">
        <v>3.8</v>
      </c>
      <c r="I109" s="98">
        <v>1.97</v>
      </c>
      <c r="J109" s="98">
        <f>I109*32</f>
        <v>63.04</v>
      </c>
    </row>
    <row r="110" spans="1:10" s="179" customFormat="1" ht="14.25" customHeight="1">
      <c r="A110" s="107"/>
      <c r="B110" s="117">
        <v>1000991</v>
      </c>
      <c r="C110" s="109" t="s">
        <v>86</v>
      </c>
      <c r="D110" s="270"/>
      <c r="E110" s="95" t="s">
        <v>8</v>
      </c>
      <c r="F110" s="95" t="s">
        <v>24</v>
      </c>
      <c r="G110" s="95">
        <v>432</v>
      </c>
      <c r="H110" s="95">
        <v>3.3</v>
      </c>
      <c r="I110" s="98">
        <v>1.76</v>
      </c>
      <c r="J110" s="98">
        <f>I110*34</f>
        <v>59.84</v>
      </c>
    </row>
    <row r="111" spans="1:10" s="179" customFormat="1" ht="14.25" customHeight="1">
      <c r="A111" s="107"/>
      <c r="B111" s="117"/>
      <c r="C111" s="109" t="s">
        <v>92</v>
      </c>
      <c r="D111" s="270"/>
      <c r="E111" s="107" t="s">
        <v>31</v>
      </c>
      <c r="F111" s="107" t="s">
        <v>24</v>
      </c>
      <c r="G111" s="107">
        <v>360</v>
      </c>
      <c r="H111" s="107">
        <v>4</v>
      </c>
      <c r="I111" s="110" t="s">
        <v>9</v>
      </c>
      <c r="J111" s="110" t="s">
        <v>9</v>
      </c>
    </row>
    <row r="112" spans="1:10" s="179" customFormat="1" ht="14.25" customHeight="1">
      <c r="A112" s="107"/>
      <c r="B112" s="117"/>
      <c r="C112" s="109" t="s">
        <v>93</v>
      </c>
      <c r="D112" s="270"/>
      <c r="E112" s="107" t="s">
        <v>94</v>
      </c>
      <c r="F112" s="107" t="s">
        <v>24</v>
      </c>
      <c r="G112" s="107">
        <v>312</v>
      </c>
      <c r="H112" s="107">
        <v>4.6</v>
      </c>
      <c r="I112" s="110" t="s">
        <v>9</v>
      </c>
      <c r="J112" s="110" t="s">
        <v>9</v>
      </c>
    </row>
    <row r="113" spans="1:10" s="179" customFormat="1" ht="14.25" customHeight="1">
      <c r="A113" s="107"/>
      <c r="B113" s="117">
        <v>1000865</v>
      </c>
      <c r="C113" s="109" t="s">
        <v>110</v>
      </c>
      <c r="D113" s="270" t="s">
        <v>111</v>
      </c>
      <c r="E113" s="107" t="s">
        <v>7</v>
      </c>
      <c r="F113" s="107" t="s">
        <v>18</v>
      </c>
      <c r="G113" s="107">
        <v>630</v>
      </c>
      <c r="H113" s="107">
        <v>2.4</v>
      </c>
      <c r="I113" s="110">
        <v>1.28</v>
      </c>
      <c r="J113" s="110">
        <f>I113*48</f>
        <v>61.44</v>
      </c>
    </row>
    <row r="114" spans="1:10" s="179" customFormat="1" ht="14.25" customHeight="1">
      <c r="A114" s="107"/>
      <c r="B114" s="117"/>
      <c r="C114" s="109" t="s">
        <v>112</v>
      </c>
      <c r="D114" s="270"/>
      <c r="E114" s="107" t="s">
        <v>8</v>
      </c>
      <c r="F114" s="107" t="s">
        <v>24</v>
      </c>
      <c r="G114" s="107">
        <v>432</v>
      </c>
      <c r="H114" s="107">
        <v>3.3</v>
      </c>
      <c r="I114" s="110">
        <v>1.76</v>
      </c>
      <c r="J114" s="110">
        <f>I114*34</f>
        <v>59.84</v>
      </c>
    </row>
    <row r="115" spans="1:10" s="179" customFormat="1" ht="15" customHeight="1">
      <c r="A115" s="107"/>
      <c r="B115" s="117"/>
      <c r="C115" s="109" t="s">
        <v>75</v>
      </c>
      <c r="D115" s="270" t="s">
        <v>71</v>
      </c>
      <c r="E115" s="107" t="s">
        <v>33</v>
      </c>
      <c r="F115" s="107" t="s">
        <v>18</v>
      </c>
      <c r="G115" s="107">
        <v>525</v>
      </c>
      <c r="H115" s="107">
        <v>2.8</v>
      </c>
      <c r="I115" s="110" t="s">
        <v>9</v>
      </c>
      <c r="J115" s="110" t="s">
        <v>9</v>
      </c>
    </row>
    <row r="116" spans="1:10" s="179" customFormat="1" ht="15" customHeight="1">
      <c r="A116" s="107"/>
      <c r="B116" s="117"/>
      <c r="C116" s="109" t="s">
        <v>77</v>
      </c>
      <c r="D116" s="270"/>
      <c r="E116" s="107" t="s">
        <v>40</v>
      </c>
      <c r="F116" s="107" t="s">
        <v>18</v>
      </c>
      <c r="G116" s="107">
        <v>455</v>
      </c>
      <c r="H116" s="107">
        <v>3.2</v>
      </c>
      <c r="I116" s="110" t="s">
        <v>9</v>
      </c>
      <c r="J116" s="110" t="s">
        <v>9</v>
      </c>
    </row>
    <row r="117" spans="1:10" s="179" customFormat="1" ht="15" customHeight="1">
      <c r="A117" s="107"/>
      <c r="B117" s="117"/>
      <c r="C117" s="109" t="s">
        <v>325</v>
      </c>
      <c r="D117" s="270"/>
      <c r="E117" s="95" t="s">
        <v>21</v>
      </c>
      <c r="F117" s="95" t="s">
        <v>22</v>
      </c>
      <c r="G117" s="95">
        <v>525</v>
      </c>
      <c r="H117" s="95">
        <v>3.3</v>
      </c>
      <c r="I117" s="98">
        <v>1.69</v>
      </c>
      <c r="J117" s="98">
        <f>I117*32</f>
        <v>54.08</v>
      </c>
    </row>
    <row r="118" spans="1:10" s="179" customFormat="1" ht="15" customHeight="1">
      <c r="A118" s="107"/>
      <c r="B118" s="117">
        <v>1001955</v>
      </c>
      <c r="C118" s="109">
        <v>1955</v>
      </c>
      <c r="D118" s="270"/>
      <c r="E118" s="95" t="s">
        <v>29</v>
      </c>
      <c r="F118" s="95" t="s">
        <v>22</v>
      </c>
      <c r="G118" s="95">
        <v>450</v>
      </c>
      <c r="H118" s="95">
        <v>3.8</v>
      </c>
      <c r="I118" s="110">
        <v>1.89</v>
      </c>
      <c r="J118" s="98">
        <f>I118*32</f>
        <v>60.48</v>
      </c>
    </row>
    <row r="119" spans="1:10" s="179" customFormat="1" ht="15" customHeight="1">
      <c r="A119" s="107"/>
      <c r="B119" s="117">
        <v>1000988</v>
      </c>
      <c r="C119" s="109" t="s">
        <v>74</v>
      </c>
      <c r="D119" s="270"/>
      <c r="E119" s="95" t="s">
        <v>27</v>
      </c>
      <c r="F119" s="95" t="s">
        <v>28</v>
      </c>
      <c r="G119" s="95">
        <v>270</v>
      </c>
      <c r="H119" s="95">
        <v>4.8</v>
      </c>
      <c r="I119" s="110">
        <v>2.52</v>
      </c>
      <c r="J119" s="98">
        <f>I119*24</f>
        <v>60.480000000000004</v>
      </c>
    </row>
    <row r="120" spans="1:10" s="179" customFormat="1" ht="15" customHeight="1">
      <c r="A120" s="113"/>
      <c r="B120" s="124">
        <v>1000983</v>
      </c>
      <c r="C120" s="125" t="s">
        <v>76</v>
      </c>
      <c r="D120" s="296"/>
      <c r="E120" s="113" t="s">
        <v>35</v>
      </c>
      <c r="F120" s="113" t="s">
        <v>28</v>
      </c>
      <c r="G120" s="113">
        <v>225</v>
      </c>
      <c r="H120" s="113">
        <v>5.4</v>
      </c>
      <c r="I120" s="126" t="s">
        <v>9</v>
      </c>
      <c r="J120" s="126" t="s">
        <v>9</v>
      </c>
    </row>
    <row r="121" spans="1:10" s="179" customFormat="1" ht="15" customHeight="1">
      <c r="A121" s="107"/>
      <c r="B121" s="117">
        <v>1000900</v>
      </c>
      <c r="C121" s="109" t="s">
        <v>19</v>
      </c>
      <c r="D121" s="270" t="s">
        <v>17</v>
      </c>
      <c r="E121" s="107" t="s">
        <v>20</v>
      </c>
      <c r="F121" s="107" t="s">
        <v>18</v>
      </c>
      <c r="G121" s="107">
        <v>735</v>
      </c>
      <c r="H121" s="107">
        <v>2.1</v>
      </c>
      <c r="I121" s="110">
        <v>1.13</v>
      </c>
      <c r="J121" s="110">
        <f>I121*48</f>
        <v>54.239999999999995</v>
      </c>
    </row>
    <row r="122" spans="1:10" s="179" customFormat="1" ht="15" customHeight="1">
      <c r="A122" s="107"/>
      <c r="B122" s="117">
        <v>1000906</v>
      </c>
      <c r="C122" s="109" t="s">
        <v>32</v>
      </c>
      <c r="D122" s="270"/>
      <c r="E122" s="107" t="s">
        <v>33</v>
      </c>
      <c r="F122" s="107" t="s">
        <v>18</v>
      </c>
      <c r="G122" s="107">
        <v>525</v>
      </c>
      <c r="H122" s="107">
        <v>2.8</v>
      </c>
      <c r="I122" s="110" t="s">
        <v>9</v>
      </c>
      <c r="J122" s="110" t="s">
        <v>9</v>
      </c>
    </row>
    <row r="123" spans="1:10" s="179" customFormat="1" ht="15" customHeight="1">
      <c r="A123" s="107"/>
      <c r="B123" s="117">
        <v>1000904</v>
      </c>
      <c r="C123" s="109" t="s">
        <v>39</v>
      </c>
      <c r="D123" s="270"/>
      <c r="E123" s="107" t="s">
        <v>40</v>
      </c>
      <c r="F123" s="107" t="s">
        <v>18</v>
      </c>
      <c r="G123" s="107">
        <v>455</v>
      </c>
      <c r="H123" s="107">
        <v>3.2</v>
      </c>
      <c r="I123" s="110" t="s">
        <v>9</v>
      </c>
      <c r="J123" s="110" t="s">
        <v>9</v>
      </c>
    </row>
    <row r="124" spans="1:10" s="179" customFormat="1" ht="15" customHeight="1">
      <c r="A124" s="107"/>
      <c r="B124" s="117"/>
      <c r="C124" s="109" t="s">
        <v>326</v>
      </c>
      <c r="D124" s="270"/>
      <c r="E124" s="95" t="s">
        <v>21</v>
      </c>
      <c r="F124" s="95" t="s">
        <v>22</v>
      </c>
      <c r="G124" s="95">
        <v>525</v>
      </c>
      <c r="H124" s="95">
        <v>3.3</v>
      </c>
      <c r="I124" s="98">
        <v>1.55</v>
      </c>
      <c r="J124" s="98">
        <f>I124*32</f>
        <v>49.6</v>
      </c>
    </row>
    <row r="125" spans="1:10" s="179" customFormat="1" ht="15" customHeight="1">
      <c r="A125" s="107"/>
      <c r="B125" s="117">
        <v>1001905</v>
      </c>
      <c r="C125" s="109">
        <v>1905</v>
      </c>
      <c r="D125" s="270"/>
      <c r="E125" s="95" t="s">
        <v>29</v>
      </c>
      <c r="F125" s="95" t="s">
        <v>22</v>
      </c>
      <c r="G125" s="95">
        <v>450</v>
      </c>
      <c r="H125" s="95">
        <v>3.8</v>
      </c>
      <c r="I125" s="110">
        <v>1.88</v>
      </c>
      <c r="J125" s="98">
        <f>I125*32</f>
        <v>60.16</v>
      </c>
    </row>
    <row r="126" spans="1:10" s="179" customFormat="1" ht="15" customHeight="1">
      <c r="A126" s="107"/>
      <c r="B126" s="117"/>
      <c r="C126" s="109">
        <v>1906</v>
      </c>
      <c r="D126" s="270"/>
      <c r="E126" s="107" t="s">
        <v>36</v>
      </c>
      <c r="F126" s="107" t="s">
        <v>22</v>
      </c>
      <c r="G126" s="107">
        <v>375</v>
      </c>
      <c r="H126" s="107">
        <v>4.5</v>
      </c>
      <c r="I126" s="110" t="s">
        <v>9</v>
      </c>
      <c r="J126" s="110" t="s">
        <v>9</v>
      </c>
    </row>
    <row r="127" spans="1:10" s="179" customFormat="1" ht="15" customHeight="1">
      <c r="A127" s="107"/>
      <c r="B127" s="117">
        <v>1000901</v>
      </c>
      <c r="C127" s="109" t="s">
        <v>23</v>
      </c>
      <c r="D127" s="270"/>
      <c r="E127" s="107" t="s">
        <v>8</v>
      </c>
      <c r="F127" s="107" t="s">
        <v>24</v>
      </c>
      <c r="G127" s="107">
        <v>432</v>
      </c>
      <c r="H127" s="107">
        <v>3.3</v>
      </c>
      <c r="I127" s="110">
        <v>1.69</v>
      </c>
      <c r="J127" s="110">
        <f>I127*34</f>
        <v>57.46</v>
      </c>
    </row>
    <row r="128" spans="1:10" s="179" customFormat="1" ht="15" customHeight="1">
      <c r="A128" s="107"/>
      <c r="B128" s="117">
        <v>1000985</v>
      </c>
      <c r="C128" s="109" t="s">
        <v>26</v>
      </c>
      <c r="D128" s="270"/>
      <c r="E128" s="95" t="s">
        <v>27</v>
      </c>
      <c r="F128" s="95" t="s">
        <v>28</v>
      </c>
      <c r="G128" s="95">
        <v>270</v>
      </c>
      <c r="H128" s="95">
        <v>4.8</v>
      </c>
      <c r="I128" s="110">
        <v>2.52</v>
      </c>
      <c r="J128" s="98">
        <f>I128*24</f>
        <v>60.480000000000004</v>
      </c>
    </row>
    <row r="129" spans="1:10" s="179" customFormat="1" ht="15" customHeight="1">
      <c r="A129" s="107"/>
      <c r="B129" s="117"/>
      <c r="C129" s="109" t="s">
        <v>34</v>
      </c>
      <c r="D129" s="270"/>
      <c r="E129" s="107" t="s">
        <v>35</v>
      </c>
      <c r="F129" s="107" t="s">
        <v>28</v>
      </c>
      <c r="G129" s="107">
        <v>225</v>
      </c>
      <c r="H129" s="107">
        <v>5.4</v>
      </c>
      <c r="I129" s="110" t="s">
        <v>9</v>
      </c>
      <c r="J129" s="110" t="s">
        <v>9</v>
      </c>
    </row>
    <row r="130" spans="1:10" s="179" customFormat="1" ht="15" customHeight="1">
      <c r="A130" s="107"/>
      <c r="B130" s="117">
        <v>1001907</v>
      </c>
      <c r="C130" s="109">
        <v>1907</v>
      </c>
      <c r="D130" s="270"/>
      <c r="E130" s="107" t="s">
        <v>37</v>
      </c>
      <c r="F130" s="107" t="s">
        <v>38</v>
      </c>
      <c r="G130" s="107">
        <v>161</v>
      </c>
      <c r="H130" s="107">
        <v>6.2</v>
      </c>
      <c r="I130" s="110" t="s">
        <v>9</v>
      </c>
      <c r="J130" s="110" t="s">
        <v>9</v>
      </c>
    </row>
    <row r="131" spans="1:10" s="179" customFormat="1" ht="15" customHeight="1">
      <c r="A131" s="107"/>
      <c r="B131" s="117"/>
      <c r="C131" s="109" t="s">
        <v>30</v>
      </c>
      <c r="D131" s="270"/>
      <c r="E131" s="107" t="s">
        <v>31</v>
      </c>
      <c r="F131" s="107" t="s">
        <v>24</v>
      </c>
      <c r="G131" s="107">
        <v>360</v>
      </c>
      <c r="H131" s="107">
        <v>4</v>
      </c>
      <c r="I131" s="110" t="s">
        <v>9</v>
      </c>
      <c r="J131" s="110" t="s">
        <v>9</v>
      </c>
    </row>
    <row r="132" spans="1:10" s="179" customFormat="1" ht="15" customHeight="1">
      <c r="A132" s="107"/>
      <c r="B132" s="117">
        <v>1000903</v>
      </c>
      <c r="C132" s="109" t="s">
        <v>41</v>
      </c>
      <c r="D132" s="270"/>
      <c r="E132" s="107" t="s">
        <v>42</v>
      </c>
      <c r="F132" s="107" t="s">
        <v>24</v>
      </c>
      <c r="G132" s="107">
        <v>312</v>
      </c>
      <c r="H132" s="107">
        <v>4.6</v>
      </c>
      <c r="I132" s="110" t="s">
        <v>9</v>
      </c>
      <c r="J132" s="110" t="s">
        <v>9</v>
      </c>
    </row>
    <row r="133" spans="1:10" s="179" customFormat="1" ht="14.25" customHeight="1">
      <c r="A133" s="107"/>
      <c r="B133" s="127">
        <v>10089045</v>
      </c>
      <c r="C133" s="97" t="s">
        <v>327</v>
      </c>
      <c r="D133" s="270" t="s">
        <v>328</v>
      </c>
      <c r="E133" s="95" t="s">
        <v>20</v>
      </c>
      <c r="F133" s="95" t="s">
        <v>18</v>
      </c>
      <c r="G133" s="95">
        <v>735</v>
      </c>
      <c r="H133" s="95">
        <v>2.1</v>
      </c>
      <c r="I133" s="98">
        <v>1.37</v>
      </c>
      <c r="J133" s="98">
        <f>I133*48</f>
        <v>65.76</v>
      </c>
    </row>
    <row r="134" spans="1:10" s="179" customFormat="1" ht="14.25" customHeight="1">
      <c r="A134" s="107"/>
      <c r="B134" s="117">
        <v>1007951</v>
      </c>
      <c r="C134" s="97" t="s">
        <v>329</v>
      </c>
      <c r="D134" s="270"/>
      <c r="E134" s="107" t="s">
        <v>7</v>
      </c>
      <c r="F134" s="107" t="s">
        <v>18</v>
      </c>
      <c r="G134" s="107">
        <v>630</v>
      </c>
      <c r="H134" s="107">
        <v>2.4</v>
      </c>
      <c r="I134" s="98">
        <v>1.52</v>
      </c>
      <c r="J134" s="98">
        <f>I134*48</f>
        <v>72.96000000000001</v>
      </c>
    </row>
    <row r="135" spans="1:10" s="179" customFormat="1" ht="14.25" customHeight="1">
      <c r="A135" s="107"/>
      <c r="B135" s="117">
        <v>1000890</v>
      </c>
      <c r="C135" s="97" t="s">
        <v>330</v>
      </c>
      <c r="D135" s="270" t="s">
        <v>331</v>
      </c>
      <c r="E135" s="95" t="s">
        <v>20</v>
      </c>
      <c r="F135" s="95" t="s">
        <v>18</v>
      </c>
      <c r="G135" s="95">
        <v>735</v>
      </c>
      <c r="H135" s="95">
        <v>2.1</v>
      </c>
      <c r="I135" s="98">
        <v>1.21</v>
      </c>
      <c r="J135" s="98">
        <f>I135*48</f>
        <v>58.08</v>
      </c>
    </row>
    <row r="136" spans="1:10" s="179" customFormat="1" ht="14.25" customHeight="1">
      <c r="A136" s="107"/>
      <c r="B136" s="128" t="s">
        <v>332</v>
      </c>
      <c r="C136" s="97" t="s">
        <v>333</v>
      </c>
      <c r="D136" s="270"/>
      <c r="E136" s="95" t="s">
        <v>6</v>
      </c>
      <c r="F136" s="107" t="s">
        <v>18</v>
      </c>
      <c r="G136" s="107">
        <v>840</v>
      </c>
      <c r="H136" s="107">
        <v>1.8</v>
      </c>
      <c r="I136" s="98">
        <v>1</v>
      </c>
      <c r="J136" s="98">
        <f>I136*48</f>
        <v>48</v>
      </c>
    </row>
    <row r="137" spans="1:10" s="179" customFormat="1" ht="14.25" customHeight="1">
      <c r="A137" s="107"/>
      <c r="B137" s="117">
        <v>1000895</v>
      </c>
      <c r="C137" s="97" t="s">
        <v>334</v>
      </c>
      <c r="D137" s="270"/>
      <c r="E137" s="107" t="s">
        <v>7</v>
      </c>
      <c r="F137" s="107" t="s">
        <v>18</v>
      </c>
      <c r="G137" s="107">
        <v>630</v>
      </c>
      <c r="H137" s="107">
        <v>2.4</v>
      </c>
      <c r="I137" s="98">
        <v>1.31</v>
      </c>
      <c r="J137" s="98">
        <f>I137*48</f>
        <v>62.88</v>
      </c>
    </row>
    <row r="138" spans="1:10" s="172" customFormat="1" ht="12.75">
      <c r="A138" s="73"/>
      <c r="B138" s="74"/>
      <c r="C138" s="74"/>
      <c r="D138" s="75"/>
      <c r="E138" s="74"/>
      <c r="F138" s="74"/>
      <c r="G138" s="74"/>
      <c r="H138" s="74"/>
      <c r="I138" s="74"/>
      <c r="J138" s="74"/>
    </row>
    <row r="139" spans="1:10" s="172" customFormat="1" ht="30" customHeight="1">
      <c r="A139" s="294" t="s">
        <v>335</v>
      </c>
      <c r="B139" s="294"/>
      <c r="C139" s="294"/>
      <c r="D139" s="294"/>
      <c r="E139" s="294"/>
      <c r="F139" s="294"/>
      <c r="G139" s="294"/>
      <c r="H139" s="294"/>
      <c r="I139" s="294"/>
      <c r="J139" s="294"/>
    </row>
    <row r="140" spans="1:10" s="172" customFormat="1" ht="12.75">
      <c r="A140" s="279" t="s">
        <v>10</v>
      </c>
      <c r="B140" s="279"/>
      <c r="C140" s="279"/>
      <c r="D140" s="279"/>
      <c r="E140" s="279"/>
      <c r="F140" s="279"/>
      <c r="G140" s="129" t="s">
        <v>1</v>
      </c>
      <c r="H140" s="129" t="s">
        <v>336</v>
      </c>
      <c r="I140" s="280" t="s">
        <v>138</v>
      </c>
      <c r="J140" s="280"/>
    </row>
    <row r="141" spans="1:10" s="176" customFormat="1" ht="30" customHeight="1">
      <c r="A141" s="281" t="s">
        <v>337</v>
      </c>
      <c r="B141" s="282"/>
      <c r="C141" s="282"/>
      <c r="D141" s="282"/>
      <c r="E141" s="282"/>
      <c r="F141" s="283"/>
      <c r="G141" s="284" t="s">
        <v>139</v>
      </c>
      <c r="H141" s="270"/>
      <c r="I141" s="287" t="s">
        <v>140</v>
      </c>
      <c r="J141" s="287"/>
    </row>
    <row r="142" spans="1:10" s="176" customFormat="1" ht="30" customHeight="1">
      <c r="A142" s="288" t="s">
        <v>338</v>
      </c>
      <c r="B142" s="289"/>
      <c r="C142" s="289"/>
      <c r="D142" s="289"/>
      <c r="E142" s="289"/>
      <c r="F142" s="290"/>
      <c r="G142" s="285"/>
      <c r="H142" s="270"/>
      <c r="I142" s="287"/>
      <c r="J142" s="287"/>
    </row>
    <row r="143" spans="1:10" s="176" customFormat="1" ht="30" customHeight="1">
      <c r="A143" s="291" t="s">
        <v>339</v>
      </c>
      <c r="B143" s="292"/>
      <c r="C143" s="292"/>
      <c r="D143" s="292"/>
      <c r="E143" s="292"/>
      <c r="F143" s="293"/>
      <c r="G143" s="286"/>
      <c r="H143" s="270"/>
      <c r="I143" s="287"/>
      <c r="J143" s="287"/>
    </row>
    <row r="144" spans="1:10" s="176" customFormat="1" ht="30" customHeight="1">
      <c r="A144" s="278" t="s">
        <v>141</v>
      </c>
      <c r="B144" s="278"/>
      <c r="C144" s="278"/>
      <c r="D144" s="278"/>
      <c r="E144" s="278"/>
      <c r="F144" s="278"/>
      <c r="G144" s="107" t="s">
        <v>139</v>
      </c>
      <c r="H144" s="107"/>
      <c r="I144" s="275" t="s">
        <v>142</v>
      </c>
      <c r="J144" s="275"/>
    </row>
    <row r="145" spans="1:10" s="176" customFormat="1" ht="30" customHeight="1">
      <c r="A145" s="274" t="s">
        <v>143</v>
      </c>
      <c r="B145" s="274"/>
      <c r="C145" s="274"/>
      <c r="D145" s="274"/>
      <c r="E145" s="274"/>
      <c r="F145" s="274"/>
      <c r="G145" s="107" t="s">
        <v>139</v>
      </c>
      <c r="H145" s="107"/>
      <c r="I145" s="275" t="s">
        <v>144</v>
      </c>
      <c r="J145" s="275"/>
    </row>
    <row r="146" spans="1:10" s="176" customFormat="1" ht="30" customHeight="1">
      <c r="A146" s="274" t="s">
        <v>145</v>
      </c>
      <c r="B146" s="274"/>
      <c r="C146" s="274"/>
      <c r="D146" s="274"/>
      <c r="E146" s="274"/>
      <c r="F146" s="274"/>
      <c r="G146" s="107" t="s">
        <v>139</v>
      </c>
      <c r="H146" s="107"/>
      <c r="I146" s="275" t="s">
        <v>146</v>
      </c>
      <c r="J146" s="275"/>
    </row>
    <row r="147" spans="1:10" s="172" customFormat="1" ht="12.75">
      <c r="A147" s="73"/>
      <c r="B147" s="74"/>
      <c r="C147" s="74"/>
      <c r="D147" s="75"/>
      <c r="E147" s="74"/>
      <c r="F147" s="74"/>
      <c r="G147" s="74"/>
      <c r="H147" s="74"/>
      <c r="I147" s="74"/>
      <c r="J147" s="74"/>
    </row>
    <row r="148" spans="1:10" s="172" customFormat="1" ht="13.5" thickBot="1">
      <c r="A148" s="73"/>
      <c r="B148" s="74"/>
      <c r="C148" s="74"/>
      <c r="D148" s="75"/>
      <c r="E148" s="74"/>
      <c r="F148" s="74"/>
      <c r="G148" s="74"/>
      <c r="H148" s="74"/>
      <c r="I148" s="74"/>
      <c r="J148" s="74"/>
    </row>
    <row r="149" spans="1:10" s="172" customFormat="1" ht="18.75">
      <c r="A149" s="235" t="s">
        <v>340</v>
      </c>
      <c r="B149" s="236"/>
      <c r="C149" s="236"/>
      <c r="D149" s="236"/>
      <c r="E149" s="236"/>
      <c r="F149" s="236"/>
      <c r="G149" s="236"/>
      <c r="H149" s="236"/>
      <c r="I149" s="236"/>
      <c r="J149" s="236"/>
    </row>
    <row r="150" spans="1:10" s="176" customFormat="1" ht="15">
      <c r="A150" s="130"/>
      <c r="B150" s="131" t="s">
        <v>341</v>
      </c>
      <c r="C150" s="132" t="s">
        <v>120</v>
      </c>
      <c r="D150" s="133" t="s">
        <v>121</v>
      </c>
      <c r="E150" s="134" t="s">
        <v>342</v>
      </c>
      <c r="F150" s="117" t="s">
        <v>122</v>
      </c>
      <c r="G150" s="117">
        <v>384</v>
      </c>
      <c r="H150" s="117">
        <v>3.2</v>
      </c>
      <c r="I150" s="111">
        <v>1.61</v>
      </c>
      <c r="J150" s="111">
        <f>I150*38</f>
        <v>61.18000000000001</v>
      </c>
    </row>
    <row r="151" spans="1:10" s="176" customFormat="1" ht="15">
      <c r="A151" s="130"/>
      <c r="B151" s="131"/>
      <c r="C151" s="132" t="s">
        <v>123</v>
      </c>
      <c r="D151" s="134" t="s">
        <v>124</v>
      </c>
      <c r="E151" s="134" t="s">
        <v>342</v>
      </c>
      <c r="F151" s="117" t="s">
        <v>122</v>
      </c>
      <c r="G151" s="117">
        <v>384</v>
      </c>
      <c r="H151" s="117">
        <v>3.2</v>
      </c>
      <c r="I151" s="111">
        <v>1.61</v>
      </c>
      <c r="J151" s="111">
        <f>I151*38</f>
        <v>61.18000000000001</v>
      </c>
    </row>
    <row r="152" spans="1:10" s="176" customFormat="1" ht="15.75" thickBot="1">
      <c r="A152" s="135"/>
      <c r="B152" s="136"/>
      <c r="C152" s="137" t="s">
        <v>125</v>
      </c>
      <c r="D152" s="138" t="s">
        <v>126</v>
      </c>
      <c r="E152" s="138" t="s">
        <v>342</v>
      </c>
      <c r="F152" s="139" t="s">
        <v>122</v>
      </c>
      <c r="G152" s="139">
        <v>384</v>
      </c>
      <c r="H152" s="139">
        <v>3.2</v>
      </c>
      <c r="I152" s="140">
        <v>1.61</v>
      </c>
      <c r="J152" s="140">
        <f>I152*38</f>
        <v>61.18000000000001</v>
      </c>
    </row>
    <row r="153" spans="1:10" s="172" customFormat="1" ht="12.75">
      <c r="A153" s="73"/>
      <c r="B153" s="74"/>
      <c r="C153" s="74"/>
      <c r="D153" s="75"/>
      <c r="E153" s="74"/>
      <c r="F153" s="74"/>
      <c r="G153" s="74"/>
      <c r="H153" s="74"/>
      <c r="I153" s="74"/>
      <c r="J153" s="74"/>
    </row>
    <row r="154" spans="1:10" s="177" customFormat="1" ht="30" customHeight="1">
      <c r="A154" s="81"/>
      <c r="B154" s="81" t="s">
        <v>272</v>
      </c>
      <c r="C154" s="81" t="s">
        <v>273</v>
      </c>
      <c r="D154" s="81" t="s">
        <v>1</v>
      </c>
      <c r="E154" s="81" t="s">
        <v>2</v>
      </c>
      <c r="F154" s="81" t="s">
        <v>3</v>
      </c>
      <c r="G154" s="81" t="s">
        <v>274</v>
      </c>
      <c r="H154" s="81" t="s">
        <v>275</v>
      </c>
      <c r="I154" s="81" t="s">
        <v>4</v>
      </c>
      <c r="J154" s="81" t="s">
        <v>5</v>
      </c>
    </row>
    <row r="155" spans="1:10" s="172" customFormat="1" ht="15" customHeight="1" thickBot="1">
      <c r="A155" s="73"/>
      <c r="B155" s="74"/>
      <c r="C155" s="74"/>
      <c r="D155" s="75"/>
      <c r="E155" s="74"/>
      <c r="F155" s="74"/>
      <c r="G155" s="74"/>
      <c r="H155" s="74"/>
      <c r="I155" s="74"/>
      <c r="J155" s="74"/>
    </row>
    <row r="156" spans="1:10" s="172" customFormat="1" ht="49.5" customHeight="1">
      <c r="A156" s="276" t="s">
        <v>343</v>
      </c>
      <c r="B156" s="277"/>
      <c r="C156" s="277"/>
      <c r="D156" s="277"/>
      <c r="E156" s="277"/>
      <c r="F156" s="277"/>
      <c r="G156" s="277"/>
      <c r="H156" s="141"/>
      <c r="I156" s="141"/>
      <c r="J156" s="141"/>
    </row>
    <row r="157" spans="1:10" s="176" customFormat="1" ht="15">
      <c r="A157" s="107"/>
      <c r="B157" s="108">
        <v>1010891</v>
      </c>
      <c r="C157" s="109" t="s">
        <v>182</v>
      </c>
      <c r="D157" s="107" t="s">
        <v>148</v>
      </c>
      <c r="E157" s="265" t="s">
        <v>183</v>
      </c>
      <c r="F157" s="268"/>
      <c r="G157" s="95" t="s">
        <v>24</v>
      </c>
      <c r="H157" s="95">
        <v>416</v>
      </c>
      <c r="I157" s="142">
        <v>1.47</v>
      </c>
      <c r="J157" s="143">
        <f>I157*34</f>
        <v>49.98</v>
      </c>
    </row>
    <row r="158" spans="1:10" s="176" customFormat="1" ht="15.75" thickBot="1">
      <c r="A158" s="144"/>
      <c r="B158" s="145">
        <v>1010882</v>
      </c>
      <c r="C158" s="146" t="s">
        <v>180</v>
      </c>
      <c r="D158" s="144" t="s">
        <v>148</v>
      </c>
      <c r="E158" s="266" t="s">
        <v>181</v>
      </c>
      <c r="F158" s="269"/>
      <c r="G158" s="147" t="s">
        <v>24</v>
      </c>
      <c r="H158" s="147">
        <v>256</v>
      </c>
      <c r="I158" s="148">
        <v>2</v>
      </c>
      <c r="J158" s="149">
        <f>I158*34</f>
        <v>68</v>
      </c>
    </row>
    <row r="159" spans="1:10" s="172" customFormat="1" ht="13.5" thickBot="1">
      <c r="A159" s="73"/>
      <c r="B159" s="74"/>
      <c r="C159" s="74"/>
      <c r="D159" s="75"/>
      <c r="E159" s="74"/>
      <c r="F159" s="74"/>
      <c r="G159" s="74"/>
      <c r="H159" s="74"/>
      <c r="I159" s="74"/>
      <c r="J159" s="74"/>
    </row>
    <row r="160" spans="1:10" s="172" customFormat="1" ht="48" customHeight="1">
      <c r="A160" s="235" t="s">
        <v>344</v>
      </c>
      <c r="B160" s="236"/>
      <c r="C160" s="236"/>
      <c r="D160" s="236"/>
      <c r="E160" s="236"/>
      <c r="F160" s="236"/>
      <c r="G160" s="236"/>
      <c r="H160" s="150"/>
      <c r="I160" s="150"/>
      <c r="J160" s="141"/>
    </row>
    <row r="161" spans="1:10" s="176" customFormat="1" ht="15">
      <c r="A161" s="130"/>
      <c r="B161" s="108">
        <v>1010909</v>
      </c>
      <c r="C161" s="107" t="s">
        <v>147</v>
      </c>
      <c r="D161" s="107" t="s">
        <v>148</v>
      </c>
      <c r="E161" s="270" t="s">
        <v>149</v>
      </c>
      <c r="F161" s="271"/>
      <c r="G161" s="107" t="s">
        <v>150</v>
      </c>
      <c r="H161" s="107">
        <v>510</v>
      </c>
      <c r="I161" s="110">
        <v>1.32</v>
      </c>
      <c r="J161" s="111">
        <f>I161*45</f>
        <v>59.400000000000006</v>
      </c>
    </row>
    <row r="162" spans="1:10" s="176" customFormat="1" ht="15">
      <c r="A162" s="130"/>
      <c r="B162" s="108">
        <v>1010958</v>
      </c>
      <c r="C162" s="109" t="s">
        <v>151</v>
      </c>
      <c r="D162" s="107" t="s">
        <v>152</v>
      </c>
      <c r="E162" s="270" t="s">
        <v>149</v>
      </c>
      <c r="F162" s="271"/>
      <c r="G162" s="107" t="s">
        <v>150</v>
      </c>
      <c r="H162" s="107">
        <v>510</v>
      </c>
      <c r="I162" s="110">
        <v>1.32</v>
      </c>
      <c r="J162" s="111">
        <f>I162*45</f>
        <v>59.400000000000006</v>
      </c>
    </row>
    <row r="163" spans="1:10" s="176" customFormat="1" ht="15">
      <c r="A163" s="130"/>
      <c r="B163" s="108">
        <v>1010929</v>
      </c>
      <c r="C163" s="109" t="s">
        <v>153</v>
      </c>
      <c r="D163" s="107" t="s">
        <v>55</v>
      </c>
      <c r="E163" s="270" t="s">
        <v>149</v>
      </c>
      <c r="F163" s="271"/>
      <c r="G163" s="107" t="s">
        <v>150</v>
      </c>
      <c r="H163" s="107">
        <v>510</v>
      </c>
      <c r="I163" s="110">
        <v>1.37</v>
      </c>
      <c r="J163" s="111">
        <f>I163*45</f>
        <v>61.650000000000006</v>
      </c>
    </row>
    <row r="164" spans="1:10" s="176" customFormat="1" ht="15">
      <c r="A164" s="130"/>
      <c r="B164" s="151">
        <v>10109191</v>
      </c>
      <c r="C164" s="109" t="s">
        <v>154</v>
      </c>
      <c r="D164" s="117" t="s">
        <v>44</v>
      </c>
      <c r="E164" s="270" t="s">
        <v>149</v>
      </c>
      <c r="F164" s="271"/>
      <c r="G164" s="107" t="s">
        <v>150</v>
      </c>
      <c r="H164" s="107">
        <v>510</v>
      </c>
      <c r="I164" s="110">
        <v>1.37</v>
      </c>
      <c r="J164" s="111">
        <f>I164*45</f>
        <v>61.650000000000006</v>
      </c>
    </row>
    <row r="165" spans="1:10" s="176" customFormat="1" ht="15">
      <c r="A165" s="130"/>
      <c r="B165" s="151">
        <v>10109291</v>
      </c>
      <c r="C165" s="109" t="s">
        <v>153</v>
      </c>
      <c r="D165" s="107" t="s">
        <v>55</v>
      </c>
      <c r="E165" s="270" t="s">
        <v>155</v>
      </c>
      <c r="F165" s="271"/>
      <c r="G165" s="107" t="s">
        <v>24</v>
      </c>
      <c r="H165" s="107">
        <v>432</v>
      </c>
      <c r="I165" s="110">
        <v>1.79</v>
      </c>
      <c r="J165" s="111">
        <f>I165*34</f>
        <v>60.86</v>
      </c>
    </row>
    <row r="166" spans="1:10" s="176" customFormat="1" ht="15">
      <c r="A166" s="130"/>
      <c r="B166" s="108">
        <v>1010939</v>
      </c>
      <c r="C166" s="109" t="s">
        <v>156</v>
      </c>
      <c r="D166" s="107" t="s">
        <v>65</v>
      </c>
      <c r="E166" s="270" t="s">
        <v>155</v>
      </c>
      <c r="F166" s="271"/>
      <c r="G166" s="107" t="s">
        <v>24</v>
      </c>
      <c r="H166" s="107">
        <v>432</v>
      </c>
      <c r="I166" s="110">
        <v>1.81</v>
      </c>
      <c r="J166" s="111">
        <f>I166*34</f>
        <v>61.54</v>
      </c>
    </row>
    <row r="167" spans="1:10" s="176" customFormat="1" ht="15">
      <c r="A167" s="130"/>
      <c r="B167" s="108">
        <v>1010969</v>
      </c>
      <c r="C167" s="107" t="s">
        <v>157</v>
      </c>
      <c r="D167" s="107" t="s">
        <v>79</v>
      </c>
      <c r="E167" s="270" t="s">
        <v>155</v>
      </c>
      <c r="F167" s="271"/>
      <c r="G167" s="107" t="s">
        <v>24</v>
      </c>
      <c r="H167" s="107">
        <v>432</v>
      </c>
      <c r="I167" s="110">
        <v>1.76</v>
      </c>
      <c r="J167" s="111">
        <f>I167*34</f>
        <v>59.84</v>
      </c>
    </row>
    <row r="168" spans="1:10" s="176" customFormat="1" ht="15">
      <c r="A168" s="130"/>
      <c r="B168" s="108">
        <v>1010919</v>
      </c>
      <c r="C168" s="109" t="s">
        <v>154</v>
      </c>
      <c r="D168" s="117" t="s">
        <v>44</v>
      </c>
      <c r="E168" s="270" t="s">
        <v>155</v>
      </c>
      <c r="F168" s="271"/>
      <c r="G168" s="107" t="s">
        <v>24</v>
      </c>
      <c r="H168" s="107">
        <v>432</v>
      </c>
      <c r="I168" s="110">
        <v>1.77</v>
      </c>
      <c r="J168" s="111">
        <f>I168*34</f>
        <v>60.18</v>
      </c>
    </row>
    <row r="169" spans="1:10" s="176" customFormat="1" ht="15.75" thickBot="1">
      <c r="A169" s="135"/>
      <c r="B169" s="145">
        <v>1010999</v>
      </c>
      <c r="C169" s="144" t="s">
        <v>158</v>
      </c>
      <c r="D169" s="144" t="s">
        <v>87</v>
      </c>
      <c r="E169" s="272" t="s">
        <v>155</v>
      </c>
      <c r="F169" s="273"/>
      <c r="G169" s="144" t="s">
        <v>24</v>
      </c>
      <c r="H169" s="144">
        <v>432</v>
      </c>
      <c r="I169" s="152">
        <v>1.81</v>
      </c>
      <c r="J169" s="140">
        <f>I169*34</f>
        <v>61.54</v>
      </c>
    </row>
    <row r="170" spans="1:10" s="172" customFormat="1" ht="13.5" thickBot="1">
      <c r="A170" s="73"/>
      <c r="B170" s="74"/>
      <c r="C170" s="74"/>
      <c r="D170" s="75"/>
      <c r="E170" s="74"/>
      <c r="F170" s="74"/>
      <c r="G170" s="74"/>
      <c r="H170" s="74"/>
      <c r="I170" s="74"/>
      <c r="J170" s="74"/>
    </row>
    <row r="171" spans="1:10" s="172" customFormat="1" ht="46.5" customHeight="1">
      <c r="A171" s="235" t="s">
        <v>345</v>
      </c>
      <c r="B171" s="236"/>
      <c r="C171" s="236"/>
      <c r="D171" s="236"/>
      <c r="E171" s="236"/>
      <c r="F171" s="236"/>
      <c r="G171" s="236"/>
      <c r="H171" s="141"/>
      <c r="I171" s="153"/>
      <c r="J171" s="141"/>
    </row>
    <row r="172" spans="1:10" s="176" customFormat="1" ht="15">
      <c r="A172" s="107"/>
      <c r="B172" s="108">
        <v>1010957</v>
      </c>
      <c r="C172" s="109" t="s">
        <v>159</v>
      </c>
      <c r="D172" s="107" t="s">
        <v>148</v>
      </c>
      <c r="E172" s="265" t="s">
        <v>160</v>
      </c>
      <c r="F172" s="268"/>
      <c r="G172" s="95" t="s">
        <v>161</v>
      </c>
      <c r="H172" s="95">
        <v>576</v>
      </c>
      <c r="I172" s="98">
        <v>1.04</v>
      </c>
      <c r="J172" s="99">
        <f>I172*68</f>
        <v>70.72</v>
      </c>
    </row>
    <row r="173" spans="1:10" s="176" customFormat="1" ht="15.75" thickBot="1">
      <c r="A173" s="144"/>
      <c r="B173" s="145">
        <v>1010959</v>
      </c>
      <c r="C173" s="146" t="s">
        <v>162</v>
      </c>
      <c r="D173" s="144" t="s">
        <v>79</v>
      </c>
      <c r="E173" s="266" t="s">
        <v>160</v>
      </c>
      <c r="F173" s="269"/>
      <c r="G173" s="147" t="s">
        <v>161</v>
      </c>
      <c r="H173" s="147">
        <v>576</v>
      </c>
      <c r="I173" s="154">
        <v>1.08</v>
      </c>
      <c r="J173" s="155">
        <f>I173*68</f>
        <v>73.44</v>
      </c>
    </row>
    <row r="174" spans="1:10" s="172" customFormat="1" ht="16.5" customHeight="1" thickBot="1">
      <c r="A174" s="73"/>
      <c r="B174" s="74"/>
      <c r="C174" s="79"/>
      <c r="D174" s="79"/>
      <c r="E174" s="79"/>
      <c r="F174" s="156"/>
      <c r="G174" s="156"/>
      <c r="H174" s="156"/>
      <c r="I174" s="157"/>
      <c r="J174" s="74"/>
    </row>
    <row r="175" spans="1:10" s="172" customFormat="1" ht="51.75" customHeight="1">
      <c r="A175" s="235" t="s">
        <v>346</v>
      </c>
      <c r="B175" s="236"/>
      <c r="C175" s="236"/>
      <c r="D175" s="236"/>
      <c r="E175" s="236"/>
      <c r="F175" s="236"/>
      <c r="G175" s="236"/>
      <c r="H175" s="158"/>
      <c r="I175" s="159"/>
      <c r="J175" s="141"/>
    </row>
    <row r="176" spans="1:10" s="176" customFormat="1" ht="15.75" thickBot="1">
      <c r="A176" s="144"/>
      <c r="B176" s="145">
        <v>1010843</v>
      </c>
      <c r="C176" s="146" t="s">
        <v>163</v>
      </c>
      <c r="D176" s="144" t="s">
        <v>148</v>
      </c>
      <c r="E176" s="239" t="s">
        <v>7</v>
      </c>
      <c r="F176" s="267"/>
      <c r="G176" s="144" t="s">
        <v>18</v>
      </c>
      <c r="H176" s="144">
        <v>630</v>
      </c>
      <c r="I176" s="152">
        <v>1.23</v>
      </c>
      <c r="J176" s="139">
        <f>I176*48</f>
        <v>59.04</v>
      </c>
    </row>
    <row r="177" spans="1:10" s="172" customFormat="1" ht="15" customHeight="1" thickBot="1">
      <c r="A177" s="73"/>
      <c r="B177" s="74"/>
      <c r="C177" s="160"/>
      <c r="D177" s="75"/>
      <c r="E177" s="74"/>
      <c r="F177" s="74"/>
      <c r="G177" s="74"/>
      <c r="H177" s="74"/>
      <c r="I177" s="161"/>
      <c r="J177" s="161"/>
    </row>
    <row r="178" spans="1:10" s="172" customFormat="1" ht="70.5" customHeight="1">
      <c r="A178" s="235" t="s">
        <v>347</v>
      </c>
      <c r="B178" s="236"/>
      <c r="C178" s="236"/>
      <c r="D178" s="236"/>
      <c r="E178" s="236"/>
      <c r="F178" s="236"/>
      <c r="G178" s="236"/>
      <c r="H178" s="162"/>
      <c r="I178" s="163"/>
      <c r="J178" s="158"/>
    </row>
    <row r="179" spans="1:10" s="176" customFormat="1" ht="15">
      <c r="A179" s="130"/>
      <c r="B179" s="151">
        <v>10108400</v>
      </c>
      <c r="C179" s="109" t="s">
        <v>164</v>
      </c>
      <c r="D179" s="107" t="s">
        <v>148</v>
      </c>
      <c r="E179" s="237" t="s">
        <v>165</v>
      </c>
      <c r="F179" s="238"/>
      <c r="G179" s="95" t="s">
        <v>348</v>
      </c>
      <c r="H179" s="95">
        <v>190</v>
      </c>
      <c r="I179" s="98">
        <v>3.33</v>
      </c>
      <c r="J179" s="164" t="s">
        <v>348</v>
      </c>
    </row>
    <row r="180" spans="1:10" s="176" customFormat="1" ht="15">
      <c r="A180" s="130"/>
      <c r="B180" s="151">
        <v>10108401</v>
      </c>
      <c r="C180" s="109" t="s">
        <v>166</v>
      </c>
      <c r="D180" s="165" t="s">
        <v>44</v>
      </c>
      <c r="E180" s="237" t="s">
        <v>165</v>
      </c>
      <c r="F180" s="238"/>
      <c r="G180" s="95" t="s">
        <v>348</v>
      </c>
      <c r="H180" s="95">
        <v>190</v>
      </c>
      <c r="I180" s="98">
        <v>3.33</v>
      </c>
      <c r="J180" s="164" t="s">
        <v>348</v>
      </c>
    </row>
    <row r="181" spans="1:10" s="176" customFormat="1" ht="15.75" thickBot="1">
      <c r="A181" s="135"/>
      <c r="B181" s="145">
        <v>1018402</v>
      </c>
      <c r="C181" s="146" t="s">
        <v>167</v>
      </c>
      <c r="D181" s="144" t="s">
        <v>55</v>
      </c>
      <c r="E181" s="233" t="s">
        <v>165</v>
      </c>
      <c r="F181" s="234"/>
      <c r="G181" s="147" t="s">
        <v>348</v>
      </c>
      <c r="H181" s="147">
        <v>190</v>
      </c>
      <c r="I181" s="154">
        <v>3.33</v>
      </c>
      <c r="J181" s="166" t="s">
        <v>348</v>
      </c>
    </row>
    <row r="182" spans="1:10" s="172" customFormat="1" ht="15" customHeight="1" thickBot="1">
      <c r="A182" s="73"/>
      <c r="B182" s="74"/>
      <c r="C182" s="167"/>
      <c r="D182" s="79"/>
      <c r="E182" s="79"/>
      <c r="F182" s="80"/>
      <c r="G182" s="79"/>
      <c r="H182" s="79"/>
      <c r="I182" s="79"/>
      <c r="J182" s="156"/>
    </row>
    <row r="183" spans="1:10" s="172" customFormat="1" ht="60" customHeight="1">
      <c r="A183" s="235" t="s">
        <v>349</v>
      </c>
      <c r="B183" s="236"/>
      <c r="C183" s="236"/>
      <c r="D183" s="236"/>
      <c r="E183" s="236"/>
      <c r="F183" s="236"/>
      <c r="G183" s="236"/>
      <c r="H183" s="141"/>
      <c r="I183" s="141"/>
      <c r="J183" s="141"/>
    </row>
    <row r="184" spans="1:10" s="176" customFormat="1" ht="15">
      <c r="A184" s="130"/>
      <c r="B184" s="151">
        <v>10108420</v>
      </c>
      <c r="C184" s="109" t="s">
        <v>168</v>
      </c>
      <c r="D184" s="107" t="s">
        <v>148</v>
      </c>
      <c r="E184" s="237" t="s">
        <v>169</v>
      </c>
      <c r="F184" s="238"/>
      <c r="G184" s="95" t="s">
        <v>170</v>
      </c>
      <c r="H184" s="95">
        <v>240</v>
      </c>
      <c r="I184" s="98">
        <v>3.85</v>
      </c>
      <c r="J184" s="99">
        <f>I184*4</f>
        <v>15.4</v>
      </c>
    </row>
    <row r="185" spans="1:10" s="176" customFormat="1" ht="15">
      <c r="A185" s="130"/>
      <c r="B185" s="151">
        <v>10108421</v>
      </c>
      <c r="C185" s="109" t="s">
        <v>171</v>
      </c>
      <c r="D185" s="165" t="s">
        <v>44</v>
      </c>
      <c r="E185" s="237" t="s">
        <v>169</v>
      </c>
      <c r="F185" s="238"/>
      <c r="G185" s="95" t="s">
        <v>170</v>
      </c>
      <c r="H185" s="95">
        <v>240</v>
      </c>
      <c r="I185" s="98">
        <v>3.85</v>
      </c>
      <c r="J185" s="99">
        <f>I185*4</f>
        <v>15.4</v>
      </c>
    </row>
    <row r="186" spans="1:10" s="176" customFormat="1" ht="15.75" thickBot="1">
      <c r="A186" s="135"/>
      <c r="B186" s="145">
        <v>1018426</v>
      </c>
      <c r="C186" s="146" t="s">
        <v>172</v>
      </c>
      <c r="D186" s="144" t="s">
        <v>79</v>
      </c>
      <c r="E186" s="233" t="s">
        <v>169</v>
      </c>
      <c r="F186" s="234"/>
      <c r="G186" s="147" t="s">
        <v>170</v>
      </c>
      <c r="H186" s="147">
        <v>240</v>
      </c>
      <c r="I186" s="154">
        <v>3.85</v>
      </c>
      <c r="J186" s="155">
        <f>I186*4</f>
        <v>15.4</v>
      </c>
    </row>
    <row r="187" spans="1:10" s="172" customFormat="1" ht="15" customHeight="1" thickBot="1">
      <c r="A187" s="73"/>
      <c r="B187" s="74"/>
      <c r="C187" s="167"/>
      <c r="D187" s="79"/>
      <c r="E187" s="156"/>
      <c r="F187" s="80"/>
      <c r="G187" s="79"/>
      <c r="H187" s="79"/>
      <c r="I187" s="79"/>
      <c r="J187" s="156"/>
    </row>
    <row r="188" spans="1:10" s="172" customFormat="1" ht="50.25" customHeight="1">
      <c r="A188" s="235" t="s">
        <v>350</v>
      </c>
      <c r="B188" s="236"/>
      <c r="C188" s="236"/>
      <c r="D188" s="236"/>
      <c r="E188" s="236"/>
      <c r="F188" s="236"/>
      <c r="G188" s="236"/>
      <c r="H188" s="158"/>
      <c r="I188" s="158"/>
      <c r="J188" s="141"/>
    </row>
    <row r="189" spans="1:10" s="176" customFormat="1" ht="15">
      <c r="A189" s="130"/>
      <c r="B189" s="108">
        <v>1010848</v>
      </c>
      <c r="C189" s="109" t="s">
        <v>173</v>
      </c>
      <c r="D189" s="107" t="s">
        <v>71</v>
      </c>
      <c r="E189" s="265" t="s">
        <v>174</v>
      </c>
      <c r="F189" s="265"/>
      <c r="G189" s="111" t="s">
        <v>348</v>
      </c>
      <c r="H189" s="95">
        <v>735</v>
      </c>
      <c r="I189" s="168">
        <v>1.33</v>
      </c>
      <c r="J189" s="111" t="s">
        <v>348</v>
      </c>
    </row>
    <row r="190" spans="1:10" s="176" customFormat="1" ht="15">
      <c r="A190" s="130"/>
      <c r="B190" s="108">
        <v>1010846</v>
      </c>
      <c r="C190" s="109" t="s">
        <v>175</v>
      </c>
      <c r="D190" s="117" t="s">
        <v>176</v>
      </c>
      <c r="E190" s="265" t="s">
        <v>174</v>
      </c>
      <c r="F190" s="265"/>
      <c r="G190" s="111" t="s">
        <v>348</v>
      </c>
      <c r="H190" s="95">
        <v>735</v>
      </c>
      <c r="I190" s="168">
        <v>1.33</v>
      </c>
      <c r="J190" s="111" t="s">
        <v>348</v>
      </c>
    </row>
    <row r="191" spans="1:10" s="176" customFormat="1" ht="15">
      <c r="A191" s="130"/>
      <c r="B191" s="108">
        <v>1010849</v>
      </c>
      <c r="C191" s="109" t="s">
        <v>177</v>
      </c>
      <c r="D191" s="117" t="s">
        <v>176</v>
      </c>
      <c r="E191" s="265" t="s">
        <v>8</v>
      </c>
      <c r="F191" s="265"/>
      <c r="G191" s="111" t="s">
        <v>348</v>
      </c>
      <c r="H191" s="95">
        <v>288</v>
      </c>
      <c r="I191" s="168">
        <v>2.47</v>
      </c>
      <c r="J191" s="111" t="s">
        <v>348</v>
      </c>
    </row>
    <row r="192" spans="1:10" s="176" customFormat="1" ht="15.75" thickBot="1">
      <c r="A192" s="135"/>
      <c r="B192" s="145">
        <v>1010841</v>
      </c>
      <c r="C192" s="146" t="s">
        <v>178</v>
      </c>
      <c r="D192" s="139" t="s">
        <v>176</v>
      </c>
      <c r="E192" s="266" t="s">
        <v>179</v>
      </c>
      <c r="F192" s="266"/>
      <c r="G192" s="140" t="s">
        <v>348</v>
      </c>
      <c r="H192" s="147">
        <v>180</v>
      </c>
      <c r="I192" s="169">
        <v>3.32</v>
      </c>
      <c r="J192" s="140" t="s">
        <v>348</v>
      </c>
    </row>
    <row r="193" spans="1:10" s="172" customFormat="1" ht="15" customHeight="1" thickBot="1">
      <c r="A193" s="73"/>
      <c r="B193" s="74"/>
      <c r="C193" s="74"/>
      <c r="D193" s="75"/>
      <c r="E193" s="74"/>
      <c r="F193" s="74"/>
      <c r="G193" s="74"/>
      <c r="H193" s="74"/>
      <c r="I193" s="74"/>
      <c r="J193" s="74"/>
    </row>
    <row r="194" spans="1:10" s="172" customFormat="1" ht="15" customHeight="1">
      <c r="A194" s="73"/>
      <c r="B194" s="245" t="s">
        <v>351</v>
      </c>
      <c r="C194" s="240"/>
      <c r="D194" s="240"/>
      <c r="E194" s="240"/>
      <c r="F194" s="240"/>
      <c r="G194" s="240"/>
      <c r="H194" s="240"/>
      <c r="I194" s="240"/>
      <c r="J194" s="241"/>
    </row>
    <row r="195" spans="1:10" s="172" customFormat="1" ht="15" customHeight="1" thickBot="1">
      <c r="A195" s="73"/>
      <c r="B195" s="242" t="s">
        <v>352</v>
      </c>
      <c r="C195" s="243"/>
      <c r="D195" s="243"/>
      <c r="E195" s="243"/>
      <c r="F195" s="243"/>
      <c r="G195" s="243"/>
      <c r="H195" s="243"/>
      <c r="I195" s="243"/>
      <c r="J195" s="244"/>
    </row>
    <row r="196" spans="2:10" ht="12.75">
      <c r="B196" s="170"/>
      <c r="C196" s="170"/>
      <c r="D196" s="156"/>
      <c r="E196" s="170"/>
      <c r="F196" s="170"/>
      <c r="G196" s="170"/>
      <c r="H196" s="170"/>
      <c r="I196" s="170"/>
      <c r="J196" s="170"/>
    </row>
  </sheetData>
  <mergeCells count="84">
    <mergeCell ref="A1:J1"/>
    <mergeCell ref="C2:J2"/>
    <mergeCell ref="H3:J3"/>
    <mergeCell ref="A5:J5"/>
    <mergeCell ref="A26:J26"/>
    <mergeCell ref="D27:D28"/>
    <mergeCell ref="D29:D30"/>
    <mergeCell ref="D31:D32"/>
    <mergeCell ref="D33:D34"/>
    <mergeCell ref="D35:D36"/>
    <mergeCell ref="D37:D38"/>
    <mergeCell ref="A41:J41"/>
    <mergeCell ref="D43:D44"/>
    <mergeCell ref="D45:D46"/>
    <mergeCell ref="D47:D48"/>
    <mergeCell ref="D49:D54"/>
    <mergeCell ref="D55:D56"/>
    <mergeCell ref="D57:D59"/>
    <mergeCell ref="D60:D61"/>
    <mergeCell ref="D62:D69"/>
    <mergeCell ref="D70:D71"/>
    <mergeCell ref="D73:D78"/>
    <mergeCell ref="D80:D84"/>
    <mergeCell ref="D85:D88"/>
    <mergeCell ref="D89:D91"/>
    <mergeCell ref="D92:D98"/>
    <mergeCell ref="D101:D102"/>
    <mergeCell ref="D103:D104"/>
    <mergeCell ref="D105:D106"/>
    <mergeCell ref="D107:D112"/>
    <mergeCell ref="D113:D114"/>
    <mergeCell ref="D115:D120"/>
    <mergeCell ref="D121:D132"/>
    <mergeCell ref="D133:D134"/>
    <mergeCell ref="D135:D137"/>
    <mergeCell ref="A139:J139"/>
    <mergeCell ref="A140:F140"/>
    <mergeCell ref="I140:J140"/>
    <mergeCell ref="A141:F141"/>
    <mergeCell ref="G141:G143"/>
    <mergeCell ref="H141:H143"/>
    <mergeCell ref="I141:J143"/>
    <mergeCell ref="A142:F142"/>
    <mergeCell ref="A143:F143"/>
    <mergeCell ref="A144:F144"/>
    <mergeCell ref="I144:J144"/>
    <mergeCell ref="A145:F145"/>
    <mergeCell ref="I145:J145"/>
    <mergeCell ref="A146:F146"/>
    <mergeCell ref="I146:J146"/>
    <mergeCell ref="A149:J149"/>
    <mergeCell ref="A156:G156"/>
    <mergeCell ref="E157:F157"/>
    <mergeCell ref="E158:F158"/>
    <mergeCell ref="A160:G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A171:G171"/>
    <mergeCell ref="E172:F172"/>
    <mergeCell ref="E173:F173"/>
    <mergeCell ref="A175:G175"/>
    <mergeCell ref="E176:F176"/>
    <mergeCell ref="A178:G178"/>
    <mergeCell ref="E179:F179"/>
    <mergeCell ref="E180:F180"/>
    <mergeCell ref="E181:F181"/>
    <mergeCell ref="A183:G183"/>
    <mergeCell ref="E184:F184"/>
    <mergeCell ref="E185:F185"/>
    <mergeCell ref="E186:F186"/>
    <mergeCell ref="A188:G188"/>
    <mergeCell ref="E189:F189"/>
    <mergeCell ref="E190:F190"/>
    <mergeCell ref="E191:F191"/>
    <mergeCell ref="E192:F192"/>
    <mergeCell ref="B194:J194"/>
    <mergeCell ref="B195:J195"/>
  </mergeCells>
  <printOptions/>
  <pageMargins left="0.75" right="0.75" top="1" bottom="1" header="0.5" footer="0.5"/>
  <pageSetup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B1:H16"/>
  <sheetViews>
    <sheetView tabSelected="1" view="pageBreakPreview" zoomScale="115" zoomScaleSheetLayoutView="115" workbookViewId="0" topLeftCell="A1">
      <selection activeCell="C3" sqref="C3"/>
    </sheetView>
  </sheetViews>
  <sheetFormatPr defaultColWidth="9.00390625" defaultRowHeight="12.75"/>
  <cols>
    <col min="1" max="1" width="4.375" style="0" customWidth="1"/>
    <col min="2" max="2" width="53.75390625" style="0" customWidth="1"/>
    <col min="3" max="3" width="12.125" style="0" customWidth="1"/>
    <col min="4" max="7" width="11.25390625" style="0" customWidth="1"/>
    <col min="8" max="8" width="11.625" style="12" customWidth="1"/>
  </cols>
  <sheetData>
    <row r="1" ht="87" customHeight="1">
      <c r="B1" s="2"/>
    </row>
    <row r="2" spans="2:7" ht="15">
      <c r="B2" s="311"/>
      <c r="C2" s="311"/>
      <c r="D2" s="311"/>
      <c r="E2" s="311"/>
      <c r="F2" s="311"/>
      <c r="G2" s="311"/>
    </row>
    <row r="3" ht="12.75">
      <c r="B3" s="13" t="s">
        <v>397</v>
      </c>
    </row>
    <row r="4" spans="2:8" s="3" customFormat="1" ht="21.75" customHeight="1" thickBot="1">
      <c r="B4" s="312" t="s">
        <v>219</v>
      </c>
      <c r="C4" s="312"/>
      <c r="D4" s="312"/>
      <c r="E4" s="312"/>
      <c r="F4" s="312"/>
      <c r="G4" s="312"/>
      <c r="H4" s="17"/>
    </row>
    <row r="5" spans="2:7" ht="25.5" customHeight="1" thickBot="1">
      <c r="B5" s="18" t="s">
        <v>10</v>
      </c>
      <c r="C5" s="19" t="s">
        <v>15</v>
      </c>
      <c r="D5" s="19" t="s">
        <v>11</v>
      </c>
      <c r="E5" s="19" t="s">
        <v>12</v>
      </c>
      <c r="F5" s="19" t="s">
        <v>13</v>
      </c>
      <c r="G5" s="20" t="s">
        <v>14</v>
      </c>
    </row>
    <row r="6" spans="2:7" ht="28.5" customHeight="1" thickBot="1">
      <c r="B6" s="23" t="s">
        <v>212</v>
      </c>
      <c r="C6" s="24" t="s">
        <v>213</v>
      </c>
      <c r="D6" s="25" t="s">
        <v>214</v>
      </c>
      <c r="E6" s="26">
        <v>450</v>
      </c>
      <c r="F6" s="27">
        <f>E6*18</f>
        <v>8100</v>
      </c>
      <c r="G6" s="231">
        <v>31.52469135802469</v>
      </c>
    </row>
    <row r="7" spans="2:7" ht="28.5" customHeight="1" thickBot="1">
      <c r="B7" s="28" t="s">
        <v>215</v>
      </c>
      <c r="C7" s="15" t="s">
        <v>213</v>
      </c>
      <c r="D7" s="16" t="s">
        <v>214</v>
      </c>
      <c r="E7" s="14">
        <v>450</v>
      </c>
      <c r="F7" s="27">
        <f aca="true" t="shared" si="0" ref="F7:F12">E7*18</f>
        <v>8100</v>
      </c>
      <c r="G7" s="231">
        <v>36.52469135802469</v>
      </c>
    </row>
    <row r="8" spans="2:7" ht="28.5" customHeight="1" thickBot="1">
      <c r="B8" s="28" t="s">
        <v>395</v>
      </c>
      <c r="C8" s="15" t="s">
        <v>213</v>
      </c>
      <c r="D8" s="16" t="s">
        <v>214</v>
      </c>
      <c r="E8" s="14">
        <v>450</v>
      </c>
      <c r="F8" s="27">
        <f t="shared" si="0"/>
        <v>8100</v>
      </c>
      <c r="G8" s="231">
        <v>38.52469135802469</v>
      </c>
    </row>
    <row r="9" spans="2:7" ht="28.5" customHeight="1" thickBot="1">
      <c r="B9" s="28" t="s">
        <v>216</v>
      </c>
      <c r="C9" s="15" t="s">
        <v>213</v>
      </c>
      <c r="D9" s="16" t="s">
        <v>214</v>
      </c>
      <c r="E9" s="14">
        <v>450</v>
      </c>
      <c r="F9" s="27">
        <f t="shared" si="0"/>
        <v>8100</v>
      </c>
      <c r="G9" s="231">
        <v>41.52469135802469</v>
      </c>
    </row>
    <row r="10" spans="2:7" ht="28.5" customHeight="1" thickBot="1">
      <c r="B10" s="28" t="s">
        <v>220</v>
      </c>
      <c r="C10" s="15" t="s">
        <v>213</v>
      </c>
      <c r="D10" s="16" t="s">
        <v>214</v>
      </c>
      <c r="E10" s="14">
        <v>450</v>
      </c>
      <c r="F10" s="27">
        <f t="shared" si="0"/>
        <v>8100</v>
      </c>
      <c r="G10" s="231">
        <v>45.52469135802469</v>
      </c>
    </row>
    <row r="11" spans="2:7" ht="28.5" customHeight="1" thickBot="1">
      <c r="B11" s="28" t="s">
        <v>217</v>
      </c>
      <c r="C11" s="15" t="s">
        <v>213</v>
      </c>
      <c r="D11" s="16" t="s">
        <v>214</v>
      </c>
      <c r="E11" s="14">
        <v>450</v>
      </c>
      <c r="F11" s="27">
        <f t="shared" si="0"/>
        <v>8100</v>
      </c>
      <c r="G11" s="231">
        <v>51.52469135802469</v>
      </c>
    </row>
    <row r="12" spans="2:7" ht="28.5" customHeight="1" thickBot="1">
      <c r="B12" s="29" t="s">
        <v>218</v>
      </c>
      <c r="C12" s="15" t="s">
        <v>213</v>
      </c>
      <c r="D12" s="16" t="s">
        <v>214</v>
      </c>
      <c r="E12" s="14">
        <v>450</v>
      </c>
      <c r="F12" s="27">
        <f t="shared" si="0"/>
        <v>8100</v>
      </c>
      <c r="G12" s="231">
        <v>48.52469135802469</v>
      </c>
    </row>
    <row r="13" ht="3" customHeight="1"/>
    <row r="14" spans="2:8" s="1" customFormat="1" ht="12" customHeight="1">
      <c r="B14" s="21" t="s">
        <v>209</v>
      </c>
      <c r="H14" s="22"/>
    </row>
    <row r="15" spans="2:8" s="1" customFormat="1" ht="12.75" customHeight="1">
      <c r="B15" s="21" t="s">
        <v>210</v>
      </c>
      <c r="H15" s="22"/>
    </row>
    <row r="16" spans="2:8" s="1" customFormat="1" ht="12.75" customHeight="1">
      <c r="B16" s="21" t="s">
        <v>211</v>
      </c>
      <c r="H16" s="22"/>
    </row>
  </sheetData>
  <mergeCells count="2">
    <mergeCell ref="B2:G2"/>
    <mergeCell ref="B4:G4"/>
  </mergeCells>
  <printOptions/>
  <pageMargins left="0.75" right="0.75" top="1" bottom="1" header="0.5" footer="0.5"/>
  <pageSetup horizontalDpi="300" verticalDpi="3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4:B24"/>
  <sheetViews>
    <sheetView view="pageBreakPreview" zoomScaleSheetLayoutView="100" workbookViewId="0" topLeftCell="A1">
      <selection activeCell="B8" sqref="B8:B10"/>
    </sheetView>
  </sheetViews>
  <sheetFormatPr defaultColWidth="9.00390625" defaultRowHeight="12.75"/>
  <cols>
    <col min="1" max="1" width="95.125" style="0" customWidth="1"/>
    <col min="2" max="2" width="17.75390625" style="0" customWidth="1"/>
  </cols>
  <sheetData>
    <row r="1" ht="48" customHeight="1"/>
    <row r="4" ht="12.75">
      <c r="B4" s="9" t="s">
        <v>204</v>
      </c>
    </row>
    <row r="5" ht="13.5" thickBot="1">
      <c r="B5" s="9"/>
    </row>
    <row r="6" spans="1:2" ht="33" customHeight="1">
      <c r="A6" s="11" t="s">
        <v>208</v>
      </c>
      <c r="B6" s="10" t="s">
        <v>207</v>
      </c>
    </row>
    <row r="7" spans="1:2" ht="18.75" customHeight="1">
      <c r="A7" s="317" t="s">
        <v>205</v>
      </c>
      <c r="B7" s="318"/>
    </row>
    <row r="8" spans="1:2" ht="21" customHeight="1">
      <c r="A8" s="4" t="s">
        <v>184</v>
      </c>
      <c r="B8" s="319">
        <f>32.14*48</f>
        <v>1542.72</v>
      </c>
    </row>
    <row r="9" spans="1:2" ht="21" customHeight="1">
      <c r="A9" s="4" t="s">
        <v>185</v>
      </c>
      <c r="B9" s="320"/>
    </row>
    <row r="10" spans="1:2" ht="21" customHeight="1">
      <c r="A10" s="4" t="s">
        <v>186</v>
      </c>
      <c r="B10" s="321"/>
    </row>
    <row r="11" spans="1:2" ht="18.75" customHeight="1">
      <c r="A11" s="322" t="s">
        <v>206</v>
      </c>
      <c r="B11" s="323"/>
    </row>
    <row r="12" spans="1:2" ht="21" customHeight="1">
      <c r="A12" s="4" t="s">
        <v>187</v>
      </c>
      <c r="B12" s="319">
        <f>32.14*48</f>
        <v>1542.72</v>
      </c>
    </row>
    <row r="13" spans="1:2" ht="21" customHeight="1">
      <c r="A13" s="4" t="s">
        <v>188</v>
      </c>
      <c r="B13" s="320"/>
    </row>
    <row r="14" spans="1:2" ht="21" customHeight="1" thickBot="1">
      <c r="A14" s="4" t="s">
        <v>189</v>
      </c>
      <c r="B14" s="321"/>
    </row>
    <row r="15" spans="1:2" s="1" customFormat="1" ht="21.75" customHeight="1" thickBot="1">
      <c r="A15" s="5" t="s">
        <v>190</v>
      </c>
      <c r="B15" s="6">
        <v>10450</v>
      </c>
    </row>
    <row r="16" spans="1:2" ht="27.75" customHeight="1">
      <c r="A16" s="313" t="s">
        <v>191</v>
      </c>
      <c r="B16" s="314"/>
    </row>
    <row r="17" spans="1:2" ht="21" customHeight="1">
      <c r="A17" s="7" t="s">
        <v>192</v>
      </c>
      <c r="B17" s="8" t="s">
        <v>193</v>
      </c>
    </row>
    <row r="18" spans="1:2" ht="21" customHeight="1">
      <c r="A18" s="7" t="s">
        <v>194</v>
      </c>
      <c r="B18" s="8" t="s">
        <v>195</v>
      </c>
    </row>
    <row r="19" spans="1:2" ht="21" customHeight="1">
      <c r="A19" s="7" t="s">
        <v>196</v>
      </c>
      <c r="B19" s="8" t="s">
        <v>197</v>
      </c>
    </row>
    <row r="20" spans="1:2" ht="21" customHeight="1">
      <c r="A20" s="7" t="s">
        <v>198</v>
      </c>
      <c r="B20" s="8" t="s">
        <v>199</v>
      </c>
    </row>
    <row r="21" spans="1:2" ht="21" customHeight="1">
      <c r="A21" s="7" t="s">
        <v>200</v>
      </c>
      <c r="B21" s="8">
        <v>1.9</v>
      </c>
    </row>
    <row r="22" spans="1:2" ht="21" customHeight="1">
      <c r="A22" s="7" t="s">
        <v>201</v>
      </c>
      <c r="B22" s="8">
        <v>691</v>
      </c>
    </row>
    <row r="23" spans="1:2" ht="21" customHeight="1">
      <c r="A23" s="7" t="s">
        <v>202</v>
      </c>
      <c r="B23" s="8">
        <f>B22*B21+25</f>
        <v>1337.8999999999999</v>
      </c>
    </row>
    <row r="24" spans="1:2" ht="23.25" customHeight="1" thickBot="1">
      <c r="A24" s="315" t="s">
        <v>203</v>
      </c>
      <c r="B24" s="316"/>
    </row>
  </sheetData>
  <mergeCells count="6">
    <mergeCell ref="A16:B16"/>
    <mergeCell ref="A24:B24"/>
    <mergeCell ref="A7:B7"/>
    <mergeCell ref="B8:B10"/>
    <mergeCell ref="A11:B11"/>
    <mergeCell ref="B12:B14"/>
  </mergeCells>
  <hyperlinks>
    <hyperlink ref="B4" r:id="rId1" display="www.Klinker43.ru"/>
  </hyperlink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V53"/>
  <sheetViews>
    <sheetView view="pageBreakPreview" zoomScaleSheetLayoutView="100" workbookViewId="0" topLeftCell="O1">
      <selection activeCell="U10" sqref="U10"/>
    </sheetView>
  </sheetViews>
  <sheetFormatPr defaultColWidth="9.00390625" defaultRowHeight="12.75"/>
  <cols>
    <col min="1" max="1" width="34.875" style="30" hidden="1" customWidth="1"/>
    <col min="2" max="12" width="0" style="30" hidden="1" customWidth="1"/>
    <col min="13" max="13" width="34.375" style="30" hidden="1" customWidth="1"/>
    <col min="14" max="14" width="3.625" style="30" hidden="1" customWidth="1"/>
    <col min="15" max="15" width="33.625" style="30" customWidth="1"/>
    <col min="16" max="16" width="16.25390625" style="30" customWidth="1"/>
    <col min="17" max="17" width="17.00390625" style="30" customWidth="1"/>
    <col min="18" max="18" width="16.00390625" style="30" customWidth="1"/>
    <col min="19" max="19" width="15.125" style="30" customWidth="1"/>
    <col min="20" max="20" width="15.875" style="30" customWidth="1"/>
    <col min="21" max="21" width="15.00390625" style="30" customWidth="1"/>
    <col min="22" max="22" width="15.75390625" style="30" customWidth="1"/>
    <col min="23" max="246" width="9.125" style="30" customWidth="1"/>
    <col min="247" max="247" width="32.00390625" style="30" customWidth="1"/>
    <col min="248" max="16384" width="9.125" style="30" customWidth="1"/>
  </cols>
  <sheetData>
    <row r="1" ht="112.5" customHeight="1" thickBot="1"/>
    <row r="2" spans="1:22" ht="32.25" customHeight="1" thickBot="1">
      <c r="A2" s="338" t="s">
        <v>221</v>
      </c>
      <c r="B2" s="339"/>
      <c r="C2" s="339"/>
      <c r="D2" s="339"/>
      <c r="E2" s="339"/>
      <c r="F2" s="339"/>
      <c r="G2" s="339"/>
      <c r="H2" s="339"/>
      <c r="I2" s="339"/>
      <c r="J2" s="339"/>
      <c r="K2" s="340"/>
      <c r="O2" s="341" t="s">
        <v>221</v>
      </c>
      <c r="P2" s="342"/>
      <c r="Q2" s="342"/>
      <c r="R2" s="342"/>
      <c r="S2" s="342"/>
      <c r="T2" s="343"/>
      <c r="U2" s="324">
        <v>42095</v>
      </c>
      <c r="V2" s="325"/>
    </row>
    <row r="3" spans="1:20" ht="12.75" customHeight="1">
      <c r="A3" s="326"/>
      <c r="B3" s="328"/>
      <c r="C3" s="329"/>
      <c r="D3" s="328"/>
      <c r="E3" s="329"/>
      <c r="F3" s="328"/>
      <c r="G3" s="329"/>
      <c r="H3" s="328"/>
      <c r="I3" s="329"/>
      <c r="J3" s="328"/>
      <c r="K3" s="332"/>
      <c r="O3" s="334"/>
      <c r="P3" s="336"/>
      <c r="Q3" s="336"/>
      <c r="R3" s="336"/>
      <c r="S3" s="336"/>
      <c r="T3" s="344"/>
    </row>
    <row r="4" spans="1:20" ht="63.75" customHeight="1" thickBot="1">
      <c r="A4" s="327"/>
      <c r="B4" s="330"/>
      <c r="C4" s="331"/>
      <c r="D4" s="330"/>
      <c r="E4" s="331"/>
      <c r="F4" s="330"/>
      <c r="G4" s="331"/>
      <c r="H4" s="330"/>
      <c r="I4" s="331"/>
      <c r="J4" s="330"/>
      <c r="K4" s="333"/>
      <c r="O4" s="335"/>
      <c r="P4" s="337"/>
      <c r="Q4" s="337"/>
      <c r="R4" s="337"/>
      <c r="S4" s="337"/>
      <c r="T4" s="349"/>
    </row>
    <row r="5" spans="1:20" ht="48.75" customHeight="1" thickBot="1">
      <c r="A5" s="31" t="s">
        <v>222</v>
      </c>
      <c r="B5" s="350" t="s">
        <v>223</v>
      </c>
      <c r="C5" s="351"/>
      <c r="D5" s="350" t="s">
        <v>224</v>
      </c>
      <c r="E5" s="351"/>
      <c r="F5" s="350" t="s">
        <v>225</v>
      </c>
      <c r="G5" s="351"/>
      <c r="H5" s="350" t="s">
        <v>226</v>
      </c>
      <c r="I5" s="351"/>
      <c r="J5" s="350" t="s">
        <v>227</v>
      </c>
      <c r="K5" s="352"/>
      <c r="O5" s="31" t="s">
        <v>222</v>
      </c>
      <c r="P5" s="32" t="s">
        <v>223</v>
      </c>
      <c r="Q5" s="32" t="s">
        <v>224</v>
      </c>
      <c r="R5" s="32" t="s">
        <v>225</v>
      </c>
      <c r="S5" s="32" t="s">
        <v>226</v>
      </c>
      <c r="T5" s="33" t="s">
        <v>227</v>
      </c>
    </row>
    <row r="6" spans="1:20" ht="15.75" thickBot="1">
      <c r="A6" s="34"/>
      <c r="B6" s="35" t="s">
        <v>228</v>
      </c>
      <c r="C6" s="35" t="s">
        <v>229</v>
      </c>
      <c r="D6" s="35" t="s">
        <v>228</v>
      </c>
      <c r="E6" s="35" t="s">
        <v>229</v>
      </c>
      <c r="F6" s="35" t="s">
        <v>228</v>
      </c>
      <c r="G6" s="35" t="s">
        <v>229</v>
      </c>
      <c r="H6" s="35" t="s">
        <v>228</v>
      </c>
      <c r="I6" s="35" t="s">
        <v>229</v>
      </c>
      <c r="J6" s="35" t="s">
        <v>228</v>
      </c>
      <c r="K6" s="35" t="s">
        <v>229</v>
      </c>
      <c r="O6" s="34"/>
      <c r="P6" s="357" t="s">
        <v>230</v>
      </c>
      <c r="Q6" s="358"/>
      <c r="R6" s="358"/>
      <c r="S6" s="358"/>
      <c r="T6" s="359"/>
    </row>
    <row r="7" spans="1:20" ht="15">
      <c r="A7" s="36" t="s">
        <v>231</v>
      </c>
      <c r="B7" s="37">
        <v>15.315</v>
      </c>
      <c r="C7" s="38" t="s">
        <v>232</v>
      </c>
      <c r="D7" s="37">
        <v>18.6625</v>
      </c>
      <c r="E7" s="38" t="s">
        <v>232</v>
      </c>
      <c r="F7" s="37">
        <v>21.205</v>
      </c>
      <c r="G7" s="38" t="s">
        <v>232</v>
      </c>
      <c r="H7" s="37">
        <v>49.25</v>
      </c>
      <c r="I7" s="38" t="s">
        <v>232</v>
      </c>
      <c r="J7" s="37">
        <v>33.705</v>
      </c>
      <c r="K7" s="39" t="s">
        <v>232</v>
      </c>
      <c r="O7" s="36" t="s">
        <v>231</v>
      </c>
      <c r="P7" s="40">
        <v>35</v>
      </c>
      <c r="Q7" s="40">
        <v>45</v>
      </c>
      <c r="R7" s="40">
        <v>50</v>
      </c>
      <c r="S7" s="40">
        <v>100</v>
      </c>
      <c r="T7" s="41">
        <v>75</v>
      </c>
    </row>
    <row r="8" spans="1:20" ht="15">
      <c r="A8" s="42" t="s">
        <v>233</v>
      </c>
      <c r="B8" s="43">
        <v>18.85</v>
      </c>
      <c r="C8" s="44" t="s">
        <v>232</v>
      </c>
      <c r="D8" s="43">
        <v>23.0725</v>
      </c>
      <c r="E8" s="44" t="s">
        <v>232</v>
      </c>
      <c r="F8" s="43">
        <v>26.215</v>
      </c>
      <c r="G8" s="44" t="s">
        <v>232</v>
      </c>
      <c r="H8" s="43">
        <v>54.75</v>
      </c>
      <c r="I8" s="44" t="s">
        <v>232</v>
      </c>
      <c r="J8" s="44" t="s">
        <v>232</v>
      </c>
      <c r="K8" s="45" t="s">
        <v>232</v>
      </c>
      <c r="O8" s="42" t="s">
        <v>234</v>
      </c>
      <c r="P8" s="46">
        <v>40</v>
      </c>
      <c r="Q8" s="46">
        <v>50</v>
      </c>
      <c r="R8" s="46">
        <v>60</v>
      </c>
      <c r="S8" s="46">
        <v>120</v>
      </c>
      <c r="T8" s="45" t="s">
        <v>232</v>
      </c>
    </row>
    <row r="9" spans="1:20" ht="15">
      <c r="A9" s="42" t="s">
        <v>235</v>
      </c>
      <c r="B9" s="43">
        <v>20.0025</v>
      </c>
      <c r="C9" s="44" t="s">
        <v>232</v>
      </c>
      <c r="D9" s="43">
        <v>24.3625</v>
      </c>
      <c r="E9" s="44" t="s">
        <v>232</v>
      </c>
      <c r="F9" s="43">
        <v>27.685</v>
      </c>
      <c r="G9" s="44" t="s">
        <v>232</v>
      </c>
      <c r="H9" s="43">
        <v>59.25</v>
      </c>
      <c r="I9" s="44" t="s">
        <v>232</v>
      </c>
      <c r="J9" s="43">
        <v>45.185</v>
      </c>
      <c r="K9" s="45" t="s">
        <v>232</v>
      </c>
      <c r="O9" s="42" t="s">
        <v>235</v>
      </c>
      <c r="P9" s="46">
        <v>40</v>
      </c>
      <c r="Q9" s="46">
        <v>50</v>
      </c>
      <c r="R9" s="46">
        <v>60</v>
      </c>
      <c r="S9" s="46">
        <v>120</v>
      </c>
      <c r="T9" s="47">
        <v>95</v>
      </c>
    </row>
    <row r="10" spans="1:20" ht="15">
      <c r="A10" s="42" t="s">
        <v>236</v>
      </c>
      <c r="B10" s="43">
        <v>20.0025</v>
      </c>
      <c r="C10" s="44" t="s">
        <v>232</v>
      </c>
      <c r="D10" s="43">
        <v>24.3625</v>
      </c>
      <c r="E10" s="44" t="s">
        <v>232</v>
      </c>
      <c r="F10" s="43">
        <v>27.685</v>
      </c>
      <c r="G10" s="44" t="s">
        <v>232</v>
      </c>
      <c r="H10" s="43">
        <v>59.25</v>
      </c>
      <c r="I10" s="44" t="s">
        <v>232</v>
      </c>
      <c r="J10" s="44" t="s">
        <v>232</v>
      </c>
      <c r="K10" s="45" t="s">
        <v>232</v>
      </c>
      <c r="O10" s="42" t="s">
        <v>236</v>
      </c>
      <c r="P10" s="46">
        <v>40</v>
      </c>
      <c r="Q10" s="46">
        <v>50</v>
      </c>
      <c r="R10" s="46">
        <v>60</v>
      </c>
      <c r="S10" s="46">
        <v>120</v>
      </c>
      <c r="T10" s="45" t="s">
        <v>232</v>
      </c>
    </row>
    <row r="11" spans="1:20" ht="15">
      <c r="A11" s="48" t="s">
        <v>237</v>
      </c>
      <c r="B11" s="43">
        <v>20.0025</v>
      </c>
      <c r="C11" s="44" t="s">
        <v>232</v>
      </c>
      <c r="D11" s="43">
        <v>24.3625</v>
      </c>
      <c r="E11" s="44" t="s">
        <v>232</v>
      </c>
      <c r="F11" s="43">
        <v>27.685</v>
      </c>
      <c r="G11" s="44" t="s">
        <v>232</v>
      </c>
      <c r="H11" s="43">
        <v>59.25</v>
      </c>
      <c r="I11" s="44" t="s">
        <v>232</v>
      </c>
      <c r="J11" s="44" t="s">
        <v>232</v>
      </c>
      <c r="K11" s="45" t="s">
        <v>232</v>
      </c>
      <c r="O11" s="48" t="s">
        <v>237</v>
      </c>
      <c r="P11" s="46">
        <v>40</v>
      </c>
      <c r="Q11" s="46">
        <v>50</v>
      </c>
      <c r="R11" s="46">
        <v>60</v>
      </c>
      <c r="S11" s="46">
        <v>120</v>
      </c>
      <c r="T11" s="45" t="s">
        <v>232</v>
      </c>
    </row>
    <row r="12" spans="1:20" ht="15">
      <c r="A12" s="42" t="s">
        <v>238</v>
      </c>
      <c r="B12" s="43">
        <v>20.0025</v>
      </c>
      <c r="C12" s="44" t="s">
        <v>232</v>
      </c>
      <c r="D12" s="43">
        <v>24.3625</v>
      </c>
      <c r="E12" s="44" t="s">
        <v>232</v>
      </c>
      <c r="F12" s="43">
        <v>27.685</v>
      </c>
      <c r="G12" s="44" t="s">
        <v>232</v>
      </c>
      <c r="H12" s="43">
        <v>59.25</v>
      </c>
      <c r="I12" s="44" t="s">
        <v>232</v>
      </c>
      <c r="J12" s="44" t="s">
        <v>232</v>
      </c>
      <c r="K12" s="45" t="s">
        <v>232</v>
      </c>
      <c r="O12" s="42" t="s">
        <v>239</v>
      </c>
      <c r="P12" s="46">
        <v>40</v>
      </c>
      <c r="Q12" s="46">
        <v>50</v>
      </c>
      <c r="R12" s="46">
        <v>60</v>
      </c>
      <c r="S12" s="46">
        <v>120</v>
      </c>
      <c r="T12" s="45" t="s">
        <v>232</v>
      </c>
    </row>
    <row r="13" spans="1:20" ht="15">
      <c r="A13" s="42" t="s">
        <v>240</v>
      </c>
      <c r="B13" s="43">
        <v>20.0025</v>
      </c>
      <c r="C13" s="44" t="s">
        <v>232</v>
      </c>
      <c r="D13" s="43">
        <v>24.3625</v>
      </c>
      <c r="E13" s="44" t="s">
        <v>232</v>
      </c>
      <c r="F13" s="43">
        <v>27.685</v>
      </c>
      <c r="G13" s="44" t="s">
        <v>232</v>
      </c>
      <c r="H13" s="43">
        <v>59.25</v>
      </c>
      <c r="I13" s="44" t="s">
        <v>232</v>
      </c>
      <c r="J13" s="44" t="s">
        <v>232</v>
      </c>
      <c r="K13" s="45" t="s">
        <v>232</v>
      </c>
      <c r="O13" s="42" t="s">
        <v>240</v>
      </c>
      <c r="P13" s="46">
        <v>40</v>
      </c>
      <c r="Q13" s="46">
        <v>50</v>
      </c>
      <c r="R13" s="46">
        <v>60</v>
      </c>
      <c r="S13" s="46">
        <v>120</v>
      </c>
      <c r="T13" s="45" t="s">
        <v>232</v>
      </c>
    </row>
    <row r="14" spans="1:20" ht="15">
      <c r="A14" s="42" t="s">
        <v>241</v>
      </c>
      <c r="B14" s="43">
        <v>18.85</v>
      </c>
      <c r="C14" s="44" t="s">
        <v>232</v>
      </c>
      <c r="D14" s="44" t="s">
        <v>232</v>
      </c>
      <c r="E14" s="44" t="s">
        <v>232</v>
      </c>
      <c r="F14" s="43">
        <v>26.215</v>
      </c>
      <c r="G14" s="44" t="s">
        <v>232</v>
      </c>
      <c r="H14" s="44" t="s">
        <v>232</v>
      </c>
      <c r="I14" s="44" t="s">
        <v>232</v>
      </c>
      <c r="J14" s="44" t="s">
        <v>232</v>
      </c>
      <c r="K14" s="45" t="s">
        <v>232</v>
      </c>
      <c r="O14" s="42" t="s">
        <v>241</v>
      </c>
      <c r="P14" s="46">
        <v>40</v>
      </c>
      <c r="Q14" s="44" t="s">
        <v>232</v>
      </c>
      <c r="R14" s="46">
        <v>60</v>
      </c>
      <c r="S14" s="44" t="s">
        <v>232</v>
      </c>
      <c r="T14" s="45" t="s">
        <v>232</v>
      </c>
    </row>
    <row r="15" spans="1:20" ht="15">
      <c r="A15" s="42" t="s">
        <v>242</v>
      </c>
      <c r="B15" s="43">
        <v>20.0025</v>
      </c>
      <c r="C15" s="44" t="s">
        <v>232</v>
      </c>
      <c r="D15" s="44" t="s">
        <v>232</v>
      </c>
      <c r="E15" s="44" t="s">
        <v>232</v>
      </c>
      <c r="F15" s="43">
        <v>27.685</v>
      </c>
      <c r="G15" s="44" t="s">
        <v>232</v>
      </c>
      <c r="H15" s="44" t="s">
        <v>232</v>
      </c>
      <c r="I15" s="44" t="s">
        <v>232</v>
      </c>
      <c r="J15" s="44" t="s">
        <v>232</v>
      </c>
      <c r="K15" s="45" t="s">
        <v>232</v>
      </c>
      <c r="O15" s="42" t="s">
        <v>242</v>
      </c>
      <c r="P15" s="46">
        <v>40</v>
      </c>
      <c r="Q15" s="44" t="s">
        <v>232</v>
      </c>
      <c r="R15" s="46">
        <v>60</v>
      </c>
      <c r="S15" s="44" t="s">
        <v>232</v>
      </c>
      <c r="T15" s="45" t="s">
        <v>232</v>
      </c>
    </row>
    <row r="16" spans="1:20" ht="15">
      <c r="A16" s="48" t="s">
        <v>243</v>
      </c>
      <c r="B16" s="43">
        <v>20.0025</v>
      </c>
      <c r="C16" s="44" t="s">
        <v>232</v>
      </c>
      <c r="D16" s="43">
        <v>24.3625</v>
      </c>
      <c r="E16" s="44" t="s">
        <v>232</v>
      </c>
      <c r="F16" s="43">
        <v>27.685</v>
      </c>
      <c r="G16" s="44" t="s">
        <v>232</v>
      </c>
      <c r="H16" s="43">
        <v>59.25</v>
      </c>
      <c r="I16" s="44" t="s">
        <v>232</v>
      </c>
      <c r="J16" s="44" t="s">
        <v>232</v>
      </c>
      <c r="K16" s="45" t="s">
        <v>232</v>
      </c>
      <c r="O16" s="48" t="s">
        <v>243</v>
      </c>
      <c r="P16" s="46">
        <v>40</v>
      </c>
      <c r="Q16" s="46">
        <v>50</v>
      </c>
      <c r="R16" s="46">
        <v>60</v>
      </c>
      <c r="S16" s="46">
        <v>120</v>
      </c>
      <c r="T16" s="45" t="s">
        <v>232</v>
      </c>
    </row>
    <row r="17" spans="1:20" ht="15.75" thickBot="1">
      <c r="A17" s="49" t="s">
        <v>244</v>
      </c>
      <c r="B17" s="50">
        <v>20.0025</v>
      </c>
      <c r="C17" s="51" t="s">
        <v>232</v>
      </c>
      <c r="D17" s="50">
        <v>24.3625</v>
      </c>
      <c r="E17" s="51" t="s">
        <v>232</v>
      </c>
      <c r="F17" s="50">
        <v>27.685</v>
      </c>
      <c r="G17" s="51" t="s">
        <v>232</v>
      </c>
      <c r="H17" s="50">
        <v>59.25</v>
      </c>
      <c r="I17" s="51" t="s">
        <v>232</v>
      </c>
      <c r="J17" s="51" t="s">
        <v>232</v>
      </c>
      <c r="K17" s="52" t="s">
        <v>232</v>
      </c>
      <c r="O17" s="49" t="s">
        <v>244</v>
      </c>
      <c r="P17" s="53">
        <v>40</v>
      </c>
      <c r="Q17" s="53">
        <v>50</v>
      </c>
      <c r="R17" s="53">
        <v>60</v>
      </c>
      <c r="S17" s="53">
        <v>120</v>
      </c>
      <c r="T17" s="52" t="s">
        <v>232</v>
      </c>
    </row>
    <row r="18" spans="1:11" ht="15.75" thickBot="1">
      <c r="A18" s="353"/>
      <c r="B18" s="353"/>
      <c r="C18" s="353"/>
      <c r="D18" s="353"/>
      <c r="E18" s="353"/>
      <c r="F18" s="353"/>
      <c r="G18" s="353"/>
      <c r="H18" s="353"/>
      <c r="I18" s="353"/>
      <c r="J18" s="353"/>
      <c r="K18" s="353"/>
    </row>
    <row r="19" spans="1:21" ht="23.25" customHeight="1">
      <c r="A19" s="354"/>
      <c r="B19" s="355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44"/>
      <c r="O19" s="347"/>
      <c r="P19" s="355"/>
      <c r="Q19" s="336"/>
      <c r="R19" s="336"/>
      <c r="S19" s="336"/>
      <c r="T19" s="336"/>
      <c r="U19" s="344"/>
    </row>
    <row r="20" spans="1:21" ht="24" customHeight="1" thickBot="1">
      <c r="A20" s="354"/>
      <c r="B20" s="356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6"/>
      <c r="O20" s="348"/>
      <c r="P20" s="356"/>
      <c r="Q20" s="345"/>
      <c r="R20" s="345"/>
      <c r="S20" s="345"/>
      <c r="T20" s="345"/>
      <c r="U20" s="346"/>
    </row>
    <row r="21" spans="1:21" ht="57.75" customHeight="1" thickBot="1">
      <c r="A21" s="31" t="s">
        <v>222</v>
      </c>
      <c r="B21" s="368" t="s">
        <v>245</v>
      </c>
      <c r="C21" s="369"/>
      <c r="D21" s="368" t="s">
        <v>246</v>
      </c>
      <c r="E21" s="368"/>
      <c r="F21" s="368" t="s">
        <v>247</v>
      </c>
      <c r="G21" s="369"/>
      <c r="H21" s="368" t="s">
        <v>248</v>
      </c>
      <c r="I21" s="368"/>
      <c r="J21" s="368" t="s">
        <v>249</v>
      </c>
      <c r="K21" s="368"/>
      <c r="L21" s="370" t="s">
        <v>250</v>
      </c>
      <c r="M21" s="371"/>
      <c r="O21" s="31" t="s">
        <v>222</v>
      </c>
      <c r="P21" s="54" t="s">
        <v>245</v>
      </c>
      <c r="Q21" s="54" t="s">
        <v>246</v>
      </c>
      <c r="R21" s="54" t="s">
        <v>247</v>
      </c>
      <c r="S21" s="54" t="s">
        <v>248</v>
      </c>
      <c r="T21" s="54" t="s">
        <v>249</v>
      </c>
      <c r="U21" s="55" t="s">
        <v>250</v>
      </c>
    </row>
    <row r="22" spans="1:21" ht="15.75" thickBot="1">
      <c r="A22" s="34"/>
      <c r="B22" s="35" t="s">
        <v>228</v>
      </c>
      <c r="C22" s="35" t="s">
        <v>229</v>
      </c>
      <c r="D22" s="35" t="s">
        <v>228</v>
      </c>
      <c r="E22" s="35" t="s">
        <v>229</v>
      </c>
      <c r="F22" s="35" t="s">
        <v>228</v>
      </c>
      <c r="G22" s="35" t="s">
        <v>229</v>
      </c>
      <c r="H22" s="35" t="s">
        <v>228</v>
      </c>
      <c r="I22" s="35" t="s">
        <v>229</v>
      </c>
      <c r="J22" s="35" t="s">
        <v>228</v>
      </c>
      <c r="K22" s="35" t="s">
        <v>229</v>
      </c>
      <c r="L22" s="35" t="s">
        <v>228</v>
      </c>
      <c r="M22" s="35" t="s">
        <v>229</v>
      </c>
      <c r="O22" s="34"/>
      <c r="P22" s="357" t="s">
        <v>230</v>
      </c>
      <c r="Q22" s="358"/>
      <c r="R22" s="358"/>
      <c r="S22" s="358"/>
      <c r="T22" s="358"/>
      <c r="U22" s="359"/>
    </row>
    <row r="23" spans="1:21" ht="15">
      <c r="A23" s="36" t="s">
        <v>231</v>
      </c>
      <c r="B23" s="37">
        <v>1.0825</v>
      </c>
      <c r="C23" s="37">
        <v>0.815</v>
      </c>
      <c r="D23" s="37">
        <v>1.3525</v>
      </c>
      <c r="E23" s="37">
        <v>1.015</v>
      </c>
      <c r="F23" s="37">
        <v>1.795</v>
      </c>
      <c r="G23" s="37">
        <v>1.3475</v>
      </c>
      <c r="H23" s="37">
        <v>2.245</v>
      </c>
      <c r="I23" s="37">
        <v>1.6825</v>
      </c>
      <c r="J23" s="37">
        <v>1.125</v>
      </c>
      <c r="K23" s="37">
        <v>0.845</v>
      </c>
      <c r="L23" s="37">
        <v>18.2975</v>
      </c>
      <c r="M23" s="39" t="s">
        <v>232</v>
      </c>
      <c r="O23" s="36" t="s">
        <v>231</v>
      </c>
      <c r="P23" s="40">
        <v>3</v>
      </c>
      <c r="Q23" s="40">
        <v>5</v>
      </c>
      <c r="R23" s="40">
        <v>5</v>
      </c>
      <c r="S23" s="40">
        <v>8</v>
      </c>
      <c r="T23" s="40">
        <v>3</v>
      </c>
      <c r="U23" s="41">
        <v>40</v>
      </c>
    </row>
    <row r="24" spans="1:21" ht="15">
      <c r="A24" s="48" t="s">
        <v>251</v>
      </c>
      <c r="B24" s="43">
        <v>1.1175</v>
      </c>
      <c r="C24" s="43">
        <v>0.84</v>
      </c>
      <c r="D24" s="43">
        <v>2.5475</v>
      </c>
      <c r="E24" s="43">
        <v>1.91</v>
      </c>
      <c r="F24" s="43">
        <v>1.9625</v>
      </c>
      <c r="G24" s="43">
        <v>1.475</v>
      </c>
      <c r="H24" s="43">
        <v>4.2375</v>
      </c>
      <c r="I24" s="43">
        <v>3.1775</v>
      </c>
      <c r="J24" s="44" t="s">
        <v>232</v>
      </c>
      <c r="K24" s="44" t="s">
        <v>232</v>
      </c>
      <c r="L24" s="44" t="s">
        <v>232</v>
      </c>
      <c r="M24" s="45" t="s">
        <v>232</v>
      </c>
      <c r="O24" s="48" t="s">
        <v>252</v>
      </c>
      <c r="P24" s="46">
        <v>3</v>
      </c>
      <c r="Q24" s="46">
        <v>5</v>
      </c>
      <c r="R24" s="46">
        <v>5</v>
      </c>
      <c r="S24" s="46">
        <v>8</v>
      </c>
      <c r="T24" s="44" t="s">
        <v>232</v>
      </c>
      <c r="U24" s="45" t="s">
        <v>232</v>
      </c>
    </row>
    <row r="25" spans="1:21" ht="15">
      <c r="A25" s="42" t="s">
        <v>233</v>
      </c>
      <c r="B25" s="43">
        <v>1.2525</v>
      </c>
      <c r="C25" s="43">
        <v>0.9375</v>
      </c>
      <c r="D25" s="43">
        <v>1.565</v>
      </c>
      <c r="E25" s="43">
        <v>1.175</v>
      </c>
      <c r="F25" s="43">
        <v>2.085</v>
      </c>
      <c r="G25" s="43">
        <v>1.565</v>
      </c>
      <c r="H25" s="43">
        <v>2.6025</v>
      </c>
      <c r="I25" s="43">
        <v>1.9525</v>
      </c>
      <c r="J25" s="43">
        <v>1.375</v>
      </c>
      <c r="K25" s="43">
        <v>1.0325</v>
      </c>
      <c r="L25" s="43">
        <v>22.62</v>
      </c>
      <c r="M25" s="45" t="s">
        <v>232</v>
      </c>
      <c r="O25" s="42" t="s">
        <v>253</v>
      </c>
      <c r="P25" s="46">
        <v>3</v>
      </c>
      <c r="Q25" s="46">
        <v>5</v>
      </c>
      <c r="R25" s="46">
        <v>5</v>
      </c>
      <c r="S25" s="46">
        <v>8</v>
      </c>
      <c r="T25" s="46">
        <v>3</v>
      </c>
      <c r="U25" s="47">
        <v>50</v>
      </c>
    </row>
    <row r="26" spans="1:21" ht="15">
      <c r="A26" s="42" t="s">
        <v>235</v>
      </c>
      <c r="B26" s="43">
        <v>1.46</v>
      </c>
      <c r="C26" s="43">
        <v>1.095</v>
      </c>
      <c r="D26" s="43">
        <v>2.5475</v>
      </c>
      <c r="E26" s="43">
        <v>1.91</v>
      </c>
      <c r="F26" s="43">
        <v>2.4225</v>
      </c>
      <c r="G26" s="43">
        <v>1.8175</v>
      </c>
      <c r="H26" s="43">
        <v>4.2375</v>
      </c>
      <c r="I26" s="43">
        <v>3.1775</v>
      </c>
      <c r="J26" s="44" t="s">
        <v>232</v>
      </c>
      <c r="K26" s="44" t="s">
        <v>254</v>
      </c>
      <c r="L26" s="43">
        <v>23.885</v>
      </c>
      <c r="M26" s="45" t="s">
        <v>232</v>
      </c>
      <c r="O26" s="42" t="s">
        <v>235</v>
      </c>
      <c r="P26" s="46">
        <v>3</v>
      </c>
      <c r="Q26" s="46">
        <v>5</v>
      </c>
      <c r="R26" s="46">
        <v>5</v>
      </c>
      <c r="S26" s="46">
        <v>8</v>
      </c>
      <c r="T26" s="44" t="s">
        <v>232</v>
      </c>
      <c r="U26" s="47">
        <v>50</v>
      </c>
    </row>
    <row r="27" spans="1:21" ht="15">
      <c r="A27" s="42" t="s">
        <v>255</v>
      </c>
      <c r="B27" s="43">
        <v>1.46</v>
      </c>
      <c r="C27" s="43">
        <v>1.095</v>
      </c>
      <c r="D27" s="43">
        <v>2.5475</v>
      </c>
      <c r="E27" s="43">
        <v>1.91</v>
      </c>
      <c r="F27" s="43">
        <v>2.4225</v>
      </c>
      <c r="G27" s="43">
        <v>1.8175</v>
      </c>
      <c r="H27" s="43">
        <v>4.2375</v>
      </c>
      <c r="I27" s="43">
        <v>3.1775</v>
      </c>
      <c r="J27" s="44" t="s">
        <v>232</v>
      </c>
      <c r="K27" s="44" t="s">
        <v>254</v>
      </c>
      <c r="L27" s="43">
        <v>23.885</v>
      </c>
      <c r="M27" s="45" t="s">
        <v>232</v>
      </c>
      <c r="O27" s="42" t="s">
        <v>255</v>
      </c>
      <c r="P27" s="46">
        <v>3</v>
      </c>
      <c r="Q27" s="46">
        <v>5</v>
      </c>
      <c r="R27" s="46">
        <v>5</v>
      </c>
      <c r="S27" s="46">
        <v>8</v>
      </c>
      <c r="T27" s="44" t="s">
        <v>232</v>
      </c>
      <c r="U27" s="47">
        <v>50</v>
      </c>
    </row>
    <row r="28" spans="1:21" ht="15">
      <c r="A28" s="48" t="s">
        <v>237</v>
      </c>
      <c r="B28" s="43">
        <v>1.46</v>
      </c>
      <c r="C28" s="43">
        <v>1.095</v>
      </c>
      <c r="D28" s="43">
        <v>2.5475</v>
      </c>
      <c r="E28" s="43">
        <v>1.91</v>
      </c>
      <c r="F28" s="43">
        <v>2.4225</v>
      </c>
      <c r="G28" s="43">
        <v>1.8175</v>
      </c>
      <c r="H28" s="43">
        <v>4.2375</v>
      </c>
      <c r="I28" s="43">
        <v>3.1775</v>
      </c>
      <c r="J28" s="44" t="s">
        <v>232</v>
      </c>
      <c r="K28" s="44" t="s">
        <v>254</v>
      </c>
      <c r="L28" s="43">
        <v>23.885</v>
      </c>
      <c r="M28" s="45" t="s">
        <v>232</v>
      </c>
      <c r="O28" s="48" t="s">
        <v>237</v>
      </c>
      <c r="P28" s="46">
        <v>3</v>
      </c>
      <c r="Q28" s="46">
        <v>5</v>
      </c>
      <c r="R28" s="46">
        <v>5</v>
      </c>
      <c r="S28" s="46">
        <v>8</v>
      </c>
      <c r="T28" s="44" t="s">
        <v>232</v>
      </c>
      <c r="U28" s="47">
        <v>50</v>
      </c>
    </row>
    <row r="29" spans="1:21" ht="15">
      <c r="A29" s="42" t="s">
        <v>238</v>
      </c>
      <c r="B29" s="43">
        <v>1.46</v>
      </c>
      <c r="C29" s="43">
        <v>1.095</v>
      </c>
      <c r="D29" s="43">
        <v>2.5475</v>
      </c>
      <c r="E29" s="43">
        <v>1.91</v>
      </c>
      <c r="F29" s="43">
        <v>2.4225</v>
      </c>
      <c r="G29" s="43">
        <v>1.8175</v>
      </c>
      <c r="H29" s="43">
        <v>4.2375</v>
      </c>
      <c r="I29" s="43">
        <v>3.1775</v>
      </c>
      <c r="J29" s="44" t="s">
        <v>232</v>
      </c>
      <c r="K29" s="44" t="s">
        <v>254</v>
      </c>
      <c r="L29" s="43">
        <v>23.885</v>
      </c>
      <c r="M29" s="45" t="s">
        <v>232</v>
      </c>
      <c r="O29" s="42" t="s">
        <v>239</v>
      </c>
      <c r="P29" s="46">
        <v>3</v>
      </c>
      <c r="Q29" s="46">
        <v>5</v>
      </c>
      <c r="R29" s="46">
        <v>5</v>
      </c>
      <c r="S29" s="46">
        <v>8</v>
      </c>
      <c r="T29" s="44" t="s">
        <v>232</v>
      </c>
      <c r="U29" s="47">
        <v>50</v>
      </c>
    </row>
    <row r="30" spans="1:21" ht="15">
      <c r="A30" s="42" t="s">
        <v>240</v>
      </c>
      <c r="B30" s="43">
        <v>1.46</v>
      </c>
      <c r="C30" s="43">
        <v>1.095</v>
      </c>
      <c r="D30" s="43">
        <v>2.5475</v>
      </c>
      <c r="E30" s="43">
        <v>1.91</v>
      </c>
      <c r="F30" s="43">
        <v>2.4225</v>
      </c>
      <c r="G30" s="43">
        <v>1.8175</v>
      </c>
      <c r="H30" s="43">
        <v>4.2375</v>
      </c>
      <c r="I30" s="43">
        <v>3.1775</v>
      </c>
      <c r="J30" s="44" t="s">
        <v>232</v>
      </c>
      <c r="K30" s="44" t="s">
        <v>254</v>
      </c>
      <c r="L30" s="43">
        <v>23.885</v>
      </c>
      <c r="M30" s="45" t="s">
        <v>232</v>
      </c>
      <c r="O30" s="42" t="s">
        <v>240</v>
      </c>
      <c r="P30" s="46">
        <v>3</v>
      </c>
      <c r="Q30" s="46">
        <v>5</v>
      </c>
      <c r="R30" s="46">
        <v>5</v>
      </c>
      <c r="S30" s="46">
        <v>8</v>
      </c>
      <c r="T30" s="44" t="s">
        <v>232</v>
      </c>
      <c r="U30" s="47">
        <v>50</v>
      </c>
    </row>
    <row r="31" spans="1:21" ht="15">
      <c r="A31" s="42" t="s">
        <v>241</v>
      </c>
      <c r="B31" s="43">
        <v>1.46</v>
      </c>
      <c r="C31" s="44" t="s">
        <v>232</v>
      </c>
      <c r="D31" s="43">
        <v>1.8225</v>
      </c>
      <c r="E31" s="44" t="s">
        <v>232</v>
      </c>
      <c r="F31" s="43">
        <v>2.4225</v>
      </c>
      <c r="G31" s="44" t="s">
        <v>232</v>
      </c>
      <c r="H31" s="43">
        <v>3.025</v>
      </c>
      <c r="I31" s="44" t="s">
        <v>232</v>
      </c>
      <c r="J31" s="44" t="s">
        <v>232</v>
      </c>
      <c r="K31" s="44" t="s">
        <v>254</v>
      </c>
      <c r="L31" s="43">
        <v>22.62</v>
      </c>
      <c r="M31" s="45" t="s">
        <v>232</v>
      </c>
      <c r="O31" s="42" t="s">
        <v>241</v>
      </c>
      <c r="P31" s="46">
        <v>3</v>
      </c>
      <c r="Q31" s="46">
        <v>5</v>
      </c>
      <c r="R31" s="46">
        <v>5</v>
      </c>
      <c r="S31" s="46">
        <v>8</v>
      </c>
      <c r="T31" s="44" t="s">
        <v>232</v>
      </c>
      <c r="U31" s="47">
        <v>50</v>
      </c>
    </row>
    <row r="32" spans="1:21" ht="15">
      <c r="A32" s="42" t="s">
        <v>242</v>
      </c>
      <c r="B32" s="43">
        <v>1.5475</v>
      </c>
      <c r="C32" s="44" t="s">
        <v>232</v>
      </c>
      <c r="D32" s="43">
        <v>1.935</v>
      </c>
      <c r="E32" s="44" t="s">
        <v>232</v>
      </c>
      <c r="F32" s="43">
        <v>2.5675</v>
      </c>
      <c r="G32" s="44" t="s">
        <v>232</v>
      </c>
      <c r="H32" s="43">
        <v>3.2125</v>
      </c>
      <c r="I32" s="44" t="s">
        <v>232</v>
      </c>
      <c r="J32" s="44" t="s">
        <v>232</v>
      </c>
      <c r="K32" s="44" t="s">
        <v>254</v>
      </c>
      <c r="L32" s="43">
        <v>23.885</v>
      </c>
      <c r="M32" s="45" t="s">
        <v>232</v>
      </c>
      <c r="O32" s="42" t="s">
        <v>242</v>
      </c>
      <c r="P32" s="46">
        <v>3</v>
      </c>
      <c r="Q32" s="46">
        <v>5</v>
      </c>
      <c r="R32" s="46">
        <v>5</v>
      </c>
      <c r="S32" s="46">
        <v>8</v>
      </c>
      <c r="T32" s="44" t="s">
        <v>232</v>
      </c>
      <c r="U32" s="47">
        <v>50</v>
      </c>
    </row>
    <row r="33" spans="1:21" ht="15">
      <c r="A33" s="48" t="s">
        <v>243</v>
      </c>
      <c r="B33" s="43">
        <v>1.46</v>
      </c>
      <c r="C33" s="43">
        <v>1.095</v>
      </c>
      <c r="D33" s="43">
        <v>2.5475</v>
      </c>
      <c r="E33" s="43">
        <v>1.91</v>
      </c>
      <c r="F33" s="43">
        <v>2.4225</v>
      </c>
      <c r="G33" s="43">
        <v>1.8175</v>
      </c>
      <c r="H33" s="43">
        <v>4.2375</v>
      </c>
      <c r="I33" s="43">
        <v>3.1775</v>
      </c>
      <c r="J33" s="44" t="s">
        <v>232</v>
      </c>
      <c r="K33" s="44" t="s">
        <v>254</v>
      </c>
      <c r="L33" s="43">
        <v>23.885</v>
      </c>
      <c r="M33" s="45" t="s">
        <v>232</v>
      </c>
      <c r="O33" s="48" t="s">
        <v>243</v>
      </c>
      <c r="P33" s="46">
        <v>3</v>
      </c>
      <c r="Q33" s="46">
        <v>5</v>
      </c>
      <c r="R33" s="46">
        <v>5</v>
      </c>
      <c r="S33" s="46">
        <v>8</v>
      </c>
      <c r="T33" s="44" t="s">
        <v>232</v>
      </c>
      <c r="U33" s="47">
        <v>50</v>
      </c>
    </row>
    <row r="34" spans="1:21" ht="15.75" thickBot="1">
      <c r="A34" s="49" t="s">
        <v>244</v>
      </c>
      <c r="B34" s="50">
        <v>1.46</v>
      </c>
      <c r="C34" s="50">
        <v>1.095</v>
      </c>
      <c r="D34" s="50">
        <v>2.5475</v>
      </c>
      <c r="E34" s="50">
        <v>1.91</v>
      </c>
      <c r="F34" s="50">
        <v>2.4225</v>
      </c>
      <c r="G34" s="50">
        <v>1.8175</v>
      </c>
      <c r="H34" s="50">
        <v>4.2375</v>
      </c>
      <c r="I34" s="50">
        <v>3.1775</v>
      </c>
      <c r="J34" s="51" t="s">
        <v>232</v>
      </c>
      <c r="K34" s="51" t="s">
        <v>254</v>
      </c>
      <c r="L34" s="50">
        <v>23.885</v>
      </c>
      <c r="M34" s="52" t="s">
        <v>232</v>
      </c>
      <c r="O34" s="49" t="s">
        <v>244</v>
      </c>
      <c r="P34" s="50">
        <v>3</v>
      </c>
      <c r="Q34" s="50">
        <v>5</v>
      </c>
      <c r="R34" s="50">
        <v>5</v>
      </c>
      <c r="S34" s="50">
        <v>8</v>
      </c>
      <c r="T34" s="56" t="s">
        <v>232</v>
      </c>
      <c r="U34" s="57">
        <v>50</v>
      </c>
    </row>
    <row r="35" spans="1:19" ht="15">
      <c r="A35" s="58" t="s">
        <v>256</v>
      </c>
      <c r="B35" s="59"/>
      <c r="C35" s="59"/>
      <c r="D35" s="59"/>
      <c r="E35" s="59"/>
      <c r="F35" s="59"/>
      <c r="G35" s="59"/>
      <c r="H35" s="59"/>
      <c r="I35" s="59"/>
      <c r="O35" s="58" t="s">
        <v>256</v>
      </c>
      <c r="P35" s="59"/>
      <c r="Q35" s="59"/>
      <c r="R35" s="59"/>
      <c r="S35" s="59"/>
    </row>
    <row r="36" spans="1:15" ht="15">
      <c r="A36" s="60" t="s">
        <v>257</v>
      </c>
      <c r="O36" s="60" t="s">
        <v>258</v>
      </c>
    </row>
    <row r="37" spans="1:15" ht="15.75" thickBot="1">
      <c r="A37" s="60"/>
      <c r="O37" s="60" t="s">
        <v>259</v>
      </c>
    </row>
    <row r="38" spans="15:22" ht="32.25" thickBot="1">
      <c r="O38" s="341" t="s">
        <v>260</v>
      </c>
      <c r="P38" s="362"/>
      <c r="Q38" s="362"/>
      <c r="R38" s="362"/>
      <c r="S38" s="362"/>
      <c r="T38" s="362"/>
      <c r="U38" s="362"/>
      <c r="V38" s="363"/>
    </row>
    <row r="39" spans="15:22" ht="12.75">
      <c r="O39" s="364"/>
      <c r="P39" s="366"/>
      <c r="Q39" s="366"/>
      <c r="R39" s="366"/>
      <c r="S39" s="366"/>
      <c r="T39" s="366"/>
      <c r="U39" s="366"/>
      <c r="V39" s="360"/>
    </row>
    <row r="40" spans="15:22" ht="66" customHeight="1" thickBot="1">
      <c r="O40" s="365"/>
      <c r="P40" s="367"/>
      <c r="Q40" s="367"/>
      <c r="R40" s="367"/>
      <c r="S40" s="367"/>
      <c r="T40" s="367"/>
      <c r="U40" s="367"/>
      <c r="V40" s="361"/>
    </row>
    <row r="41" spans="15:22" ht="53.25" customHeight="1" thickBot="1">
      <c r="O41" s="31" t="s">
        <v>222</v>
      </c>
      <c r="P41" s="61" t="s">
        <v>261</v>
      </c>
      <c r="Q41" s="61" t="s">
        <v>262</v>
      </c>
      <c r="R41" s="61" t="s">
        <v>263</v>
      </c>
      <c r="S41" s="61" t="s">
        <v>264</v>
      </c>
      <c r="T41" s="61" t="s">
        <v>265</v>
      </c>
      <c r="U41" s="61" t="s">
        <v>266</v>
      </c>
      <c r="V41" s="62" t="s">
        <v>267</v>
      </c>
    </row>
    <row r="42" spans="15:22" ht="15.75" thickBot="1">
      <c r="O42" s="34"/>
      <c r="P42" s="357" t="s">
        <v>230</v>
      </c>
      <c r="Q42" s="358"/>
      <c r="R42" s="358"/>
      <c r="S42" s="358"/>
      <c r="T42" s="358"/>
      <c r="U42" s="358"/>
      <c r="V42" s="359"/>
    </row>
    <row r="43" spans="15:22" ht="15">
      <c r="O43" s="36" t="s">
        <v>231</v>
      </c>
      <c r="P43" s="63">
        <v>1.335943</v>
      </c>
      <c r="Q43" s="63">
        <v>1.71243695</v>
      </c>
      <c r="R43" s="63">
        <v>1.9588992499999998</v>
      </c>
      <c r="S43" s="63">
        <v>2.0645201500000003</v>
      </c>
      <c r="T43" s="63">
        <v>2.5332167000000005</v>
      </c>
      <c r="U43" s="63">
        <v>2.91194365</v>
      </c>
      <c r="V43" s="64">
        <v>3.3140663499999996</v>
      </c>
    </row>
    <row r="44" spans="15:22" ht="15">
      <c r="O44" s="48" t="s">
        <v>252</v>
      </c>
      <c r="P44" s="65">
        <v>1.6389306499999998</v>
      </c>
      <c r="Q44" s="65">
        <v>2.08613356</v>
      </c>
      <c r="R44" s="65">
        <v>2.2065694000000002</v>
      </c>
      <c r="S44" s="65">
        <v>2.43692162</v>
      </c>
      <c r="T44" s="65">
        <v>2.9414436100000003</v>
      </c>
      <c r="U44" s="65">
        <v>3.26558792</v>
      </c>
      <c r="V44" s="66">
        <v>3.71883008</v>
      </c>
    </row>
    <row r="45" spans="15:22" ht="15">
      <c r="O45" s="42" t="s">
        <v>234</v>
      </c>
      <c r="P45" s="65">
        <v>1.5376742499999998</v>
      </c>
      <c r="Q45" s="65">
        <v>1.9522306999999999</v>
      </c>
      <c r="R45" s="65">
        <v>2.061668</v>
      </c>
      <c r="S45" s="65">
        <v>2.2738639000000003</v>
      </c>
      <c r="T45" s="65">
        <v>2.75778545</v>
      </c>
      <c r="U45" s="65">
        <v>3.0527749</v>
      </c>
      <c r="V45" s="66">
        <v>3.4777351000000003</v>
      </c>
    </row>
    <row r="46" spans="15:22" ht="15">
      <c r="O46" s="48" t="s">
        <v>237</v>
      </c>
      <c r="P46" s="65">
        <v>1.5376742499999998</v>
      </c>
      <c r="Q46" s="65">
        <v>1.9522306999999999</v>
      </c>
      <c r="R46" s="65">
        <v>2.061668</v>
      </c>
      <c r="S46" s="65">
        <v>2.2738639000000003</v>
      </c>
      <c r="T46" s="65">
        <v>2.75778545</v>
      </c>
      <c r="U46" s="65">
        <v>3.0527749</v>
      </c>
      <c r="V46" s="66">
        <v>3.4777351000000003</v>
      </c>
    </row>
    <row r="47" spans="15:22" ht="15">
      <c r="O47" s="42" t="s">
        <v>239</v>
      </c>
      <c r="P47" s="65">
        <v>1.5376742499999998</v>
      </c>
      <c r="Q47" s="65">
        <v>1.9522306999999999</v>
      </c>
      <c r="R47" s="65">
        <v>2.061668</v>
      </c>
      <c r="S47" s="65">
        <v>2.2738639000000003</v>
      </c>
      <c r="T47" s="65">
        <v>2.75778545</v>
      </c>
      <c r="U47" s="65">
        <v>3.0527749</v>
      </c>
      <c r="V47" s="66">
        <v>3.4777351000000003</v>
      </c>
    </row>
    <row r="48" spans="15:22" ht="15">
      <c r="O48" s="42" t="s">
        <v>240</v>
      </c>
      <c r="P48" s="65">
        <v>1.5376742499999998</v>
      </c>
      <c r="Q48" s="65">
        <v>1.9522306999999999</v>
      </c>
      <c r="R48" s="65">
        <v>2.061668</v>
      </c>
      <c r="S48" s="65">
        <v>2.2738639000000003</v>
      </c>
      <c r="T48" s="65">
        <v>2.75778545</v>
      </c>
      <c r="U48" s="65">
        <v>3.0527749</v>
      </c>
      <c r="V48" s="66">
        <v>3.4777351000000003</v>
      </c>
    </row>
    <row r="49" spans="15:22" ht="15">
      <c r="O49" s="42" t="s">
        <v>241</v>
      </c>
      <c r="P49" s="65">
        <v>1.5376742499999998</v>
      </c>
      <c r="Q49" s="65">
        <v>1.9522306999999999</v>
      </c>
      <c r="R49" s="65">
        <v>2.061668</v>
      </c>
      <c r="S49" s="65">
        <v>2.2738639000000003</v>
      </c>
      <c r="T49" s="65">
        <v>2.75778545</v>
      </c>
      <c r="U49" s="65">
        <v>3.0527749</v>
      </c>
      <c r="V49" s="66">
        <v>3.4777351000000003</v>
      </c>
    </row>
    <row r="50" spans="15:22" ht="15">
      <c r="O50" s="48" t="s">
        <v>243</v>
      </c>
      <c r="P50" s="65">
        <v>1.6389306499999998</v>
      </c>
      <c r="Q50" s="65">
        <v>2.08613356</v>
      </c>
      <c r="R50" s="65">
        <v>2.2065694000000002</v>
      </c>
      <c r="S50" s="65">
        <v>2.43692162</v>
      </c>
      <c r="T50" s="65">
        <v>2.9414436100000003</v>
      </c>
      <c r="U50" s="65">
        <v>3.26558792</v>
      </c>
      <c r="V50" s="66">
        <v>3.71883008</v>
      </c>
    </row>
    <row r="51" spans="15:22" ht="15.75" thickBot="1">
      <c r="O51" s="49" t="s">
        <v>244</v>
      </c>
      <c r="P51" s="67">
        <v>1.6389306499999998</v>
      </c>
      <c r="Q51" s="67">
        <v>2.08613356</v>
      </c>
      <c r="R51" s="67">
        <v>2.2065694000000002</v>
      </c>
      <c r="S51" s="67">
        <v>2.43692162</v>
      </c>
      <c r="T51" s="67">
        <v>2.9414436100000003</v>
      </c>
      <c r="U51" s="67">
        <v>3.26558792</v>
      </c>
      <c r="V51" s="68">
        <v>3.71883008</v>
      </c>
    </row>
    <row r="52" spans="15:22" ht="15">
      <c r="O52" s="69"/>
      <c r="P52" s="70"/>
      <c r="Q52" s="70"/>
      <c r="R52" s="71"/>
      <c r="S52" s="70"/>
      <c r="T52" s="70"/>
      <c r="U52" s="70"/>
      <c r="V52" s="70"/>
    </row>
    <row r="53" spans="15:22" ht="15.75">
      <c r="O53" s="372" t="s">
        <v>268</v>
      </c>
      <c r="P53" s="372"/>
      <c r="Q53" s="372"/>
      <c r="R53" s="372"/>
      <c r="S53" s="372"/>
      <c r="T53" s="372"/>
      <c r="U53" s="372"/>
      <c r="V53" s="372"/>
    </row>
  </sheetData>
  <mergeCells count="54">
    <mergeCell ref="O53:V53"/>
    <mergeCell ref="P42:V42"/>
    <mergeCell ref="R39:R40"/>
    <mergeCell ref="S39:S40"/>
    <mergeCell ref="T39:T40"/>
    <mergeCell ref="U39:U40"/>
    <mergeCell ref="J21:K21"/>
    <mergeCell ref="L21:M21"/>
    <mergeCell ref="P19:P20"/>
    <mergeCell ref="P22:U22"/>
    <mergeCell ref="R19:R20"/>
    <mergeCell ref="S19:S20"/>
    <mergeCell ref="B21:C21"/>
    <mergeCell ref="D21:E21"/>
    <mergeCell ref="F21:G21"/>
    <mergeCell ref="H21:I21"/>
    <mergeCell ref="P6:T6"/>
    <mergeCell ref="V39:V40"/>
    <mergeCell ref="T19:T20"/>
    <mergeCell ref="U19:U20"/>
    <mergeCell ref="O38:V38"/>
    <mergeCell ref="O39:O40"/>
    <mergeCell ref="P39:P40"/>
    <mergeCell ref="Q39:Q40"/>
    <mergeCell ref="P3:P4"/>
    <mergeCell ref="Q3:Q4"/>
    <mergeCell ref="A18:K18"/>
    <mergeCell ref="A19:A20"/>
    <mergeCell ref="B19:C20"/>
    <mergeCell ref="D19:E20"/>
    <mergeCell ref="F19:G20"/>
    <mergeCell ref="H19:I20"/>
    <mergeCell ref="J19:K20"/>
    <mergeCell ref="Q19:Q20"/>
    <mergeCell ref="A2:K2"/>
    <mergeCell ref="O2:T2"/>
    <mergeCell ref="L19:M20"/>
    <mergeCell ref="O19:O20"/>
    <mergeCell ref="T3:T4"/>
    <mergeCell ref="B5:C5"/>
    <mergeCell ref="D5:E5"/>
    <mergeCell ref="F5:G5"/>
    <mergeCell ref="H5:I5"/>
    <mergeCell ref="J5:K5"/>
    <mergeCell ref="U2:V2"/>
    <mergeCell ref="A3:A4"/>
    <mergeCell ref="B3:C4"/>
    <mergeCell ref="D3:E4"/>
    <mergeCell ref="F3:G4"/>
    <mergeCell ref="H3:I4"/>
    <mergeCell ref="J3:K4"/>
    <mergeCell ref="O3:O4"/>
    <mergeCell ref="R3:R4"/>
    <mergeCell ref="S3:S4"/>
  </mergeCells>
  <printOptions/>
  <pageMargins left="0.75" right="0.75" top="1" bottom="1" header="0.5" footer="0.5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"Мост"</dc:creator>
  <cp:keywords/>
  <dc:description/>
  <cp:lastModifiedBy>Компания "Мост"</cp:lastModifiedBy>
  <cp:lastPrinted>2015-06-23T14:16:40Z</cp:lastPrinted>
  <dcterms:created xsi:type="dcterms:W3CDTF">2012-04-02T11:58:22Z</dcterms:created>
  <dcterms:modified xsi:type="dcterms:W3CDTF">2016-01-18T15:06:46Z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